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ttps://finsoz-my.sharepoint.com/personal/nele_stock_finsoz_de/Documents/Desktop/"/>
    </mc:Choice>
  </mc:AlternateContent>
  <xr:revisionPtr revIDLastSave="648" documentId="8_{06D528C9-19F0-4B6F-A0A9-51C14F856DD2}" xr6:coauthVersionLast="47" xr6:coauthVersionMax="47" xr10:uidLastSave="{710F8A3B-BB5B-4037-A1DA-5AC6E1987EFB}"/>
  <bookViews>
    <workbookView xWindow="-38520" yWindow="-3735" windowWidth="38640" windowHeight="21120" activeTab="2" xr2:uid="{ABE0AF20-D289-4E23-894C-65C26A7C85EC}"/>
  </bookViews>
  <sheets>
    <sheet name="Erklärungsblatt" sheetId="3" r:id="rId1"/>
    <sheet name="eHBA und SMC-B" sheetId="2" r:id="rId2"/>
    <sheet name="Standardangebot" sheetId="1" r:id="rId3"/>
  </sheets>
  <definedNames>
    <definedName name="_xlnm.Print_Area" localSheetId="1">'eHBA und SMC-B'!$A$1:$L$21</definedName>
    <definedName name="_xlnm.Print_Area" localSheetId="2">Standardangebot!$A$1:$M$112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1" i="1" l="1"/>
  <c r="J89" i="1"/>
  <c r="I7" i="1"/>
  <c r="M90" i="1" s="1"/>
  <c r="G94" i="1"/>
  <c r="G93" i="1"/>
  <c r="G92" i="1"/>
  <c r="K97" i="1"/>
  <c r="K98" i="1" s="1"/>
  <c r="K99" i="1" s="1"/>
  <c r="I17" i="2"/>
  <c r="L17" i="2" s="1"/>
  <c r="I16" i="2"/>
  <c r="L16" i="2" s="1"/>
  <c r="K93" i="1" l="1"/>
  <c r="J88" i="1"/>
  <c r="K92" i="1" s="1"/>
  <c r="I15" i="2"/>
  <c r="I19" i="2" s="1"/>
  <c r="K94" i="1" l="1"/>
  <c r="L15" i="2"/>
  <c r="L21" i="2"/>
</calcChain>
</file>

<file path=xl/sharedStrings.xml><?xml version="1.0" encoding="utf-8"?>
<sst xmlns="http://schemas.openxmlformats.org/spreadsheetml/2006/main" count="286" uniqueCount="248">
  <si>
    <t xml:space="preserve">Ambulante und stationäre Pflegeeinrichtungen sind verpflichtet, bis zum 01. Juli 2025 alle Voraussetzungen zum Anschluss an die Telematikinfrastruktur (TI) erfüllt zu haben (§ 341 Absatz 8 SGB V). Dabei sehen sie sich einer Vielzahl an unterschiedlich ausdifferenzierten Angeboten gegenüber. Ein Vergleich der darin aufgeführten einmaligen und monatlichen Kosten, der enthaltenen Leistungen und Komponenten ist herausfordernd. Die BAGFW und FINSOZ geben mit den vorliegenden Hinweisen eine Orientierung bei der Bewertung von Angeboten und dem Abschluss von Verträgen zum Anschluss an die TI. Die Hinweise orientieren sich im Aufbau am Leitfaden für Pflegeeinrichtungen zum Anschluss an die Telematikinfrastruktur der gematik. </t>
  </si>
  <si>
    <t xml:space="preserve">Anleitung </t>
  </si>
  <si>
    <t>"eHBA und SMC-B"</t>
  </si>
  <si>
    <t>Von der Einrichtung auszufüllen</t>
  </si>
  <si>
    <t>Im ersten Tabellenblatt "eHBA und SMC-B" geben Sie als Pflegeeinrichtungen oder Träger die benötigte Anzahl der elektronischen Heilberufsausweisen (eHBA) und Institutionskarten (SMC-B) selbstständig an. Die Anzahl der benötigten SMC-B Karten richtet sich nach der Anzahl der Einrichtngen, die an die TI angeschlossen werden sollen. Diese bilden die Grundlage des TI-Angebotes und sind auschlaggebend für die Anzahl der benötigten TI-Komponenten. Orientierungswerte für die Anzahl der eHBAs und SMC-Bs können sowohl den in den Registerblättern vorhandenen Kurzbeschreibungen als auch den ergänzend bereitgestellten Links entnommen werden.</t>
  </si>
  <si>
    <t>"Standardangebot"</t>
  </si>
  <si>
    <t xml:space="preserve">Vom Dienstleister auszufüllen </t>
  </si>
  <si>
    <t>Das zweite Tabellenblatt "Standardangebot" ist vom Dienstleister auszufüllen. Die Anzahl der SMC-Bs bildet hierbei die Grundlage für die Anzahl der TI-Komponenten. Die Zahl wird automatisch in die Zelle für die Anzahl der Kartenterminals transferiert.</t>
  </si>
  <si>
    <t>Hinweise</t>
  </si>
  <si>
    <t>a)</t>
  </si>
  <si>
    <t>Alle zugelassenen Unternehmen, die technische und organisatorische Unterstützung bei der Anbindung an die Telematikinfrastruktur (TI) bieten. Dies kann sowohl der Softwarehersteller als auch ein unabhängiger TI-Dienstleister sein.</t>
  </si>
  <si>
    <r>
      <rPr>
        <b/>
        <sz val="11"/>
        <color theme="1"/>
        <rFont val="Aptos Narrow"/>
        <family val="2"/>
        <scheme val="minor"/>
      </rPr>
      <t>Empfehlung</t>
    </r>
    <r>
      <rPr>
        <sz val="11"/>
        <color theme="1"/>
        <rFont val="Aptos Narrow"/>
        <family val="2"/>
        <scheme val="minor"/>
      </rPr>
      <t xml:space="preserve">: Bitte führen Sie als Pflegeeinrichtung oder Träger die Anzahl der benötigten Karten an. </t>
    </r>
  </si>
  <si>
    <t>Je Variante bitte ein eigenes Tabellenblatt verwenden!</t>
  </si>
  <si>
    <t>Kurzbeschreibung</t>
  </si>
  <si>
    <t>Beispiele/Orientierungen für typische Einrichtungen</t>
  </si>
  <si>
    <t>Links</t>
  </si>
  <si>
    <t>verantwortlich für</t>
  </si>
  <si>
    <t>Anbieter</t>
  </si>
  <si>
    <t>Angebot inkl. MwSt.</t>
  </si>
  <si>
    <t>Anzahl</t>
  </si>
  <si>
    <t>Kosten einmalig</t>
  </si>
  <si>
    <t>und</t>
  </si>
  <si>
    <t>oder</t>
  </si>
  <si>
    <t>Kosten pro Jahr</t>
  </si>
  <si>
    <t>Voraussetzungen für den TI-Anschluss</t>
  </si>
  <si>
    <t>Internet</t>
  </si>
  <si>
    <t xml:space="preserve">Das Internet ist eine grundlegende Voraussetzung für die Anbindung an die Telematikinfrastruktur (TI). Es ist eine stabile Verbindung erforderlich, um die Dienste der TI zuverlässig nutzen zu können. </t>
  </si>
  <si>
    <t>Firewall</t>
  </si>
  <si>
    <t>Eine Firewall ist Voraussetzung für die Anbindung an die Telematikinfrastruktur (TI), da sie den Datenverkehr überwacht und unbefugte Zugriffe blockiert, wodurch unter anderem die Einhaltung der hohen Sicherheitsstandards der TI gewährleistet werden.</t>
  </si>
  <si>
    <t>Notwendige Karten für den TI-Anschluss</t>
  </si>
  <si>
    <t>eHBA</t>
  </si>
  <si>
    <r>
      <t xml:space="preserve">Mit dem </t>
    </r>
    <r>
      <rPr>
        <b/>
        <sz val="11"/>
        <color theme="1"/>
        <rFont val="Aptos Narrow"/>
        <family val="2"/>
        <scheme val="minor"/>
      </rPr>
      <t xml:space="preserve">elektronischen Heilberufsausweis </t>
    </r>
    <r>
      <rPr>
        <sz val="11"/>
        <color theme="1"/>
        <rFont val="Aptos Narrow"/>
        <family val="2"/>
        <scheme val="minor"/>
      </rPr>
      <t>können Sie sich als Pflegekraft digital ausweisen und vertrauliche Daten verschlüsseln.Derzeit ist die Funktion mittels eHBA eine qualifizierte elektronischen Unterschrift (QES) zu leisten für die Pflege nicht nutzbar, da hierfür keine Fachanwendungen in der Pflege verfügbar sind. Herausgegeben wird der Heilberufsausweis für Pflegefachberufe vom elektronischen Gesundheitsberuferegister (eGBR) in Münster. Dieses kooperiert mit spezialisierten und von der gematik zugelassenen Kartenanbietern (Vertrauensdienstanbietern), die für die Produktion und Auslieferung der Heilberufsausweise verantwortlich sind.</t>
    </r>
  </si>
  <si>
    <t>Mit einem Heilberufeausweis können unter bestimmten Bedingungen mehrere Einrichtungskarten SMC-B bestellt werden: "eHBA-Inhaber:innen, die einer juristischen Person als Träger mehrerer Leistungserbringerinstitutionen angehören und die ihren Tätigkeiten nach auch diesen Leistungserbringerinstitutionen zuzuordnen sind, können als institutsangehörige Person mit eHBA in allen diesen Leistungserbringerinstitutionen gelten. Diese Zuordnung ist bei Beschäftigung auf Trägerebene regelmäßig gegeben."</t>
  </si>
  <si>
    <t>Der eHBA ist eine Grundvoraussetzung und muss als erste Komponente über das Antragsverfahren (siehe Link) bestellt werden.</t>
  </si>
  <si>
    <t>Antrag</t>
  </si>
  <si>
    <t>eGBR</t>
  </si>
  <si>
    <r>
      <t>Nach der Aufnahme ins eGBR und Bestätigung erfolgt die Produktion des eHBA durch den</t>
    </r>
    <r>
      <rPr>
        <b/>
        <sz val="11"/>
        <color theme="1"/>
        <rFont val="Aptos Narrow"/>
        <family val="2"/>
        <scheme val="minor"/>
      </rPr>
      <t xml:space="preserve"> Vertrauensdienstleister</t>
    </r>
    <r>
      <rPr>
        <sz val="11"/>
        <color theme="1"/>
        <rFont val="Aptos Narrow"/>
        <family val="2"/>
        <scheme val="minor"/>
      </rPr>
      <t xml:space="preserve"> VDA.</t>
    </r>
  </si>
  <si>
    <t>detaillierte Infos zum Antragsverfahren unter:</t>
  </si>
  <si>
    <t>www.egbr.de</t>
  </si>
  <si>
    <t>Wählen Sie einen der VDAs aus.</t>
  </si>
  <si>
    <t>Karten-Produktion</t>
  </si>
  <si>
    <t>D-Trust</t>
  </si>
  <si>
    <t>FAQ Eintrag:</t>
  </si>
  <si>
    <t>https://www.bezreg-muenster.de/de/gesundheit_und_soziales/egbr/faq/index.html</t>
  </si>
  <si>
    <t>medisign</t>
  </si>
  <si>
    <t>T-Systems</t>
  </si>
  <si>
    <t>SMC-B</t>
  </si>
  <si>
    <r>
      <t xml:space="preserve">Die </t>
    </r>
    <r>
      <rPr>
        <b/>
        <sz val="11"/>
        <color theme="1"/>
        <rFont val="Aptos Narrow"/>
        <family val="2"/>
        <scheme val="minor"/>
      </rPr>
      <t>Institutionskarte</t>
    </r>
    <r>
      <rPr>
        <sz val="11"/>
        <color theme="1"/>
        <rFont val="Aptos Narrow"/>
        <family val="2"/>
        <scheme val="minor"/>
      </rPr>
      <t xml:space="preserve"> ist der Schlüssel Ihrer Pflegeeinrichtung zur TI. Ohne diese Karte baut der Konnektor keine Verbindung zur TI auf. Herausgegeben wird die Institutionskarte für Pflegebetriebe vom eGBR. Dieses kooperiert mit spezialisierten und von der gematik zugelassenen Kartenanbietern ( (Vertrauensdienstanbietern), die für die Produktion und Auslieferung der Karten verantwortlich sind.</t>
    </r>
  </si>
  <si>
    <t>Beispiele und weitere Informationen zur benötigten Anzahl von SMC-Bs können auf dem TI-Ressourcenpool des GKV-Spitzenverbands (GKV-SV) eingesehen werden:</t>
  </si>
  <si>
    <t>https://www.gkv-spitzenverband.de/pflegeversicherung/kompetenzzentrum_125b_sgb_xi/kdp_ressourenpool/kdp_e_prozess/kdp_einbindungsprozess.jsp</t>
  </si>
  <si>
    <t>Die SMC-B kann bestellt werden sobald ein eHBA vorliegt und ist rechtzeitig vor der Installation der weiteren TI-Komponenten zu besorgen.</t>
  </si>
  <si>
    <r>
      <t xml:space="preserve">Nach dem Antrag beim eGBR erfolgt die Produktion der SMC-B durch den </t>
    </r>
    <r>
      <rPr>
        <b/>
        <sz val="11"/>
        <color theme="1"/>
        <rFont val="Aptos Narrow"/>
        <family val="2"/>
        <scheme val="minor"/>
      </rPr>
      <t>Vertrauensdienstleister</t>
    </r>
    <r>
      <rPr>
        <sz val="11"/>
        <color theme="1"/>
        <rFont val="Aptos Narrow"/>
        <family val="2"/>
        <scheme val="minor"/>
      </rPr>
      <t xml:space="preserve"> VDA.</t>
    </r>
  </si>
  <si>
    <t>Gesamtkosten des Angebots</t>
  </si>
  <si>
    <t>Bruttosumme einmalig:</t>
  </si>
  <si>
    <t>Anzahl Jahre:</t>
  </si>
  <si>
    <t>Bruttosumme über Anzahl Monate:</t>
  </si>
  <si>
    <t>Ambulante und stationäre Pflegeeinrichtungen sind verpflichtet, bis zum 01. Juli 2025 alle Voraussetzungen zum Anschluss an die Telematikinfrastruktur (TI) erfüllt zu haben (§ 341 Absatz 8 SGB V). Dabei sehen sie sich einer Vielzahl an unterschiedlich ausdifferenzierten Angeboten gegenüber. Ein Vergleich der darin aufgeführten einmaligen und monatlichen Kosten, der enthaltenen Leistungen und Komponenten ist herausfordernd. Die BAGFW und FINSOZ geben mit den vorliegenden Hinweisen eine Orientierung bei der Bewertung von Angeboten und dem Abschluss von Verträgen zum Anschluss an die TI. Die Hinweise orientieren sich im Aufbau am Leitfaden für Pflegeeinrichtungen zum Anschluss an die Telematikinfrastruktur der gematik. 
Bitte beachten Sie: Anbieter und Hersteller von Primärsystemen sind gesetzlich verpflichtet, Dienste und Komponenten aller Anbieter in ihr System einzubinden, ohne hierfür zusätzliche Gebühren in Ansatz zu bringen. § 332a Abs. 2 SGB V: "Die Einbindung der Komponenten und Dienste nach Absatz 1 erfolgt ohne zusätzliche Kosten für die Nutzer der informationstechnischen Systeme. Direkte oder indirekte Kosten im Zusammenhang mit der Wahl eines Herstellers oder Anbieters sind unzulässig."</t>
  </si>
  <si>
    <r>
      <rPr>
        <b/>
        <sz val="11"/>
        <color theme="1"/>
        <rFont val="Aptos Narrow"/>
        <family val="2"/>
        <scheme val="minor"/>
      </rPr>
      <t>Empfehlung:</t>
    </r>
    <r>
      <rPr>
        <sz val="11"/>
        <color theme="1"/>
        <rFont val="Aptos Narrow"/>
        <family val="2"/>
        <scheme val="minor"/>
      </rPr>
      <t xml:space="preserve"> Die blau hinterlegten Felder in der Tabelle sind vom Dienstleister auszufüllen. Bitte berücksichtigen Sie die Hinweise am Ende des Tabellenblattes. </t>
    </r>
    <r>
      <rPr>
        <b/>
        <sz val="11"/>
        <color theme="1"/>
        <rFont val="Aptos Narrow"/>
        <family val="2"/>
        <scheme val="minor"/>
      </rPr>
      <t>Die Preise sind inklusive möglicher Rabatte oder Sonderkonditionen im Rahmen eines Projektes oder einer vertraglichen Vereinbarung anzugeben</t>
    </r>
    <r>
      <rPr>
        <sz val="11"/>
        <color theme="1"/>
        <rFont val="Aptos Narrow"/>
        <family val="2"/>
        <scheme val="minor"/>
      </rPr>
      <t xml:space="preserve">. </t>
    </r>
  </si>
  <si>
    <t>Je Variante bitte ein eigenes Tabellenblatt verwenden! Optionale Komponenten können über die Spalte I festgelegt werden.</t>
  </si>
  <si>
    <t>Bezeichnung</t>
  </si>
  <si>
    <t>Alternative</t>
  </si>
  <si>
    <t>im Angebot enthaltene Module/Funktionen/Leistungen</t>
  </si>
  <si>
    <r>
      <t>enthalten</t>
    </r>
    <r>
      <rPr>
        <sz val="10"/>
        <color theme="1"/>
        <rFont val="Aptos Narrow"/>
        <family val="2"/>
        <scheme val="minor"/>
      </rPr>
      <t xml:space="preserve"> (</t>
    </r>
    <r>
      <rPr>
        <sz val="8"/>
        <color theme="1"/>
        <rFont val="Aptos Narrow"/>
        <family val="2"/>
        <scheme val="minor"/>
      </rPr>
      <t>Ja, Nein, Optional)</t>
    </r>
    <r>
      <rPr>
        <b/>
        <sz val="10"/>
        <color theme="1"/>
        <rFont val="Aptos Narrow"/>
        <family val="2"/>
        <scheme val="minor"/>
      </rPr>
      <t xml:space="preserve"> </t>
    </r>
    <r>
      <rPr>
        <b/>
        <vertAlign val="superscript"/>
        <sz val="10"/>
        <color theme="1"/>
        <rFont val="Aptos Narrow"/>
        <family val="2"/>
        <scheme val="minor"/>
      </rPr>
      <t>0</t>
    </r>
    <r>
      <rPr>
        <b/>
        <sz val="10"/>
        <color theme="1"/>
        <rFont val="Aptos Narrow"/>
        <family val="2"/>
        <scheme val="minor"/>
      </rPr>
      <t>/  Angabe als Freitext</t>
    </r>
  </si>
  <si>
    <r>
      <t>Angebot</t>
    </r>
    <r>
      <rPr>
        <b/>
        <sz val="11"/>
        <rFont val="Aptos Narrow"/>
        <family val="2"/>
        <scheme val="minor"/>
      </rPr>
      <t xml:space="preserve"> inkl. MwSt.</t>
    </r>
    <r>
      <rPr>
        <b/>
        <sz val="11"/>
        <color theme="1"/>
        <rFont val="Aptos Narrow"/>
        <family val="2"/>
        <scheme val="minor"/>
      </rPr>
      <t xml:space="preserve"> bzw., wenn nicht enthalten, Angabe der entsprechenden Zusatzkosten </t>
    </r>
  </si>
  <si>
    <t>Kosten pro Stück einmalig</t>
  </si>
  <si>
    <r>
      <t>und</t>
    </r>
    <r>
      <rPr>
        <b/>
        <vertAlign val="superscript"/>
        <sz val="11"/>
        <color theme="1"/>
        <rFont val="Aptos Narrow"/>
        <family val="2"/>
        <scheme val="minor"/>
      </rPr>
      <t>1)</t>
    </r>
  </si>
  <si>
    <r>
      <t>oder</t>
    </r>
    <r>
      <rPr>
        <b/>
        <vertAlign val="superscript"/>
        <sz val="11"/>
        <color theme="1"/>
        <rFont val="Aptos Narrow"/>
        <family val="2"/>
        <scheme val="minor"/>
      </rPr>
      <t>1)</t>
    </r>
  </si>
  <si>
    <t>Kosten pro Stück pro Jahr</t>
  </si>
  <si>
    <t>Notwendige Komponenten für den TI-Anschluss</t>
  </si>
  <si>
    <t>E-Health Kartenterminal</t>
  </si>
  <si>
    <r>
      <t xml:space="preserve">Das </t>
    </r>
    <r>
      <rPr>
        <b/>
        <sz val="11"/>
        <color rgb="FF000000"/>
        <rFont val="Aptos Narrow"/>
        <family val="2"/>
        <scheme val="minor"/>
      </rPr>
      <t xml:space="preserve">E-Health-Kartenterminal </t>
    </r>
    <r>
      <rPr>
        <sz val="11"/>
        <color rgb="FF000000"/>
        <rFont val="Aptos Narrow"/>
        <family val="2"/>
        <scheme val="minor"/>
      </rPr>
      <t>ist das Bindeglied zwischen der Gesundheitskarte des Versicherten (eGK), ihren Karten eHBA und SMC-B sowie dem Konnektor. 
Je nach Organisation Ihrer Pflegeeinrichtung werden ggf. mehrere Kartenterminals benötigt.</t>
    </r>
  </si>
  <si>
    <t xml:space="preserve">Die Anzahl der benötigten Kartenterminals ist abhängig von den spezifischen Strukturen und dem organisatorischen Ausmaß Ihrer Einrichtung.  Beispiele und weitere Informationen können auf dem TI-Ressourcenpool des GKV-Spitzenverbands (GKV-SV) eingesehen werden. </t>
  </si>
  <si>
    <t>https://fachportal.gematik.de/Kartenterminals</t>
  </si>
  <si>
    <t>Anbieter/Produkt:</t>
  </si>
  <si>
    <t>Funktionen</t>
  </si>
  <si>
    <t xml:space="preserve">https://www.gkv-spitzenverband.de/pflegeversicherung/kompetenzzentrum_125b_sgb_xi/kdp_ressourenpool/kdp_e_prozess/kdp_einbindungsprozess.jsp </t>
  </si>
  <si>
    <r>
      <t>gerätespezifische Security Module Card (gSMC-KT)</t>
    </r>
    <r>
      <rPr>
        <vertAlign val="superscript"/>
        <sz val="11"/>
        <color theme="1"/>
        <rFont val="Aptos Narrow"/>
        <family val="2"/>
        <scheme val="minor"/>
      </rPr>
      <t>2)</t>
    </r>
    <r>
      <rPr>
        <sz val="11"/>
        <color theme="1"/>
        <rFont val="Aptos Narrow"/>
        <family val="2"/>
        <scheme val="minor"/>
      </rPr>
      <t xml:space="preserve"> </t>
    </r>
    <r>
      <rPr>
        <sz val="8"/>
        <color theme="1"/>
        <rFont val="Aptos Narrow"/>
        <family val="2"/>
        <scheme val="minor"/>
      </rPr>
      <t>im Gerätepreis enthalten</t>
    </r>
  </si>
  <si>
    <t>Laufzeit Zertifikat / Jahre:</t>
  </si>
  <si>
    <r>
      <t>Power-over-Ethernet</t>
    </r>
    <r>
      <rPr>
        <vertAlign val="superscript"/>
        <sz val="11"/>
        <color theme="1"/>
        <rFont val="Aptos Narrow"/>
        <family val="2"/>
        <scheme val="minor"/>
      </rPr>
      <t>3)</t>
    </r>
  </si>
  <si>
    <t xml:space="preserve">Vorbereitet für einfaches Auslesen von kontaktlosen Karten durch NFC-Schnittstelle </t>
  </si>
  <si>
    <r>
      <t>Hohe Integrationsfähigkeit durch Webservice (z.B. Remoteverwaltung)</t>
    </r>
    <r>
      <rPr>
        <vertAlign val="superscript"/>
        <sz val="11"/>
        <color theme="1"/>
        <rFont val="Aptos Narrow"/>
        <family val="2"/>
        <scheme val="minor"/>
      </rPr>
      <t>4)</t>
    </r>
  </si>
  <si>
    <r>
      <t>sichere Lieferkette</t>
    </r>
    <r>
      <rPr>
        <vertAlign val="superscript"/>
        <sz val="11"/>
        <color theme="1"/>
        <rFont val="Aptos Narrow"/>
        <family val="2"/>
        <scheme val="minor"/>
      </rPr>
      <t>5)</t>
    </r>
    <r>
      <rPr>
        <sz val="8"/>
        <color theme="1"/>
        <rFont val="Aptos Narrow"/>
        <family val="2"/>
        <scheme val="minor"/>
      </rPr>
      <t xml:space="preserve"> 
im Gerätepreis</t>
    </r>
    <r>
      <rPr>
        <sz val="11"/>
        <color theme="1"/>
        <rFont val="Aptos Narrow"/>
        <family val="2"/>
        <scheme val="minor"/>
      </rPr>
      <t xml:space="preserve"> </t>
    </r>
    <r>
      <rPr>
        <sz val="8"/>
        <color theme="1"/>
        <rFont val="Aptos Narrow"/>
        <family val="2"/>
        <scheme val="minor"/>
      </rPr>
      <t>enthalten</t>
    </r>
  </si>
  <si>
    <r>
      <t xml:space="preserve">Installation </t>
    </r>
    <r>
      <rPr>
        <sz val="8"/>
        <color theme="1"/>
        <rFont val="Aptos Narrow"/>
        <family val="2"/>
        <scheme val="minor"/>
      </rPr>
      <t xml:space="preserve">im Gerätepreis enthalten </t>
    </r>
  </si>
  <si>
    <r>
      <t>Services</t>
    </r>
    <r>
      <rPr>
        <sz val="8"/>
        <color theme="1"/>
        <rFont val="Aptos Narrow"/>
        <family val="2"/>
        <scheme val="minor"/>
      </rPr>
      <t xml:space="preserve"> im Gerätepreis enthalten</t>
    </r>
  </si>
  <si>
    <t>Terminal-Management-Software</t>
  </si>
  <si>
    <t>Eine Terminal-Management-Software (TMS) dient der Verwaltung und Überwachung einer größeren Anzahl von Kartenterminal. Es bietet zentrale Lösungen z.B. im Onboarding, Statusabfrage, Konfigurationsmanagement, Firmware-Updates, Monitoring und Statusüberwachung.</t>
  </si>
  <si>
    <r>
      <t xml:space="preserve">Terminal-Management Software
</t>
    </r>
    <r>
      <rPr>
        <sz val="8"/>
        <rFont val="Aptos Narrow"/>
        <family val="2"/>
        <scheme val="minor"/>
      </rPr>
      <t>im Gerätepreis enthalten</t>
    </r>
  </si>
  <si>
    <t>Automatische PIN Eingabe</t>
  </si>
  <si>
    <t>Passworttresor für eHBA und SMC-B: Sichere, verschlüsselte Speicherung und Verwaltung sensibler Passwörter mit automatischer Eingabe.</t>
  </si>
  <si>
    <r>
      <t xml:space="preserve">Automatische PIN-Eingabe
</t>
    </r>
    <r>
      <rPr>
        <sz val="8"/>
        <rFont val="Aptos Narrow"/>
        <family val="2"/>
        <scheme val="minor"/>
      </rPr>
      <t>im Gerätepreis enthalten</t>
    </r>
  </si>
  <si>
    <t>Hardware-Konnektor</t>
  </si>
  <si>
    <r>
      <t xml:space="preserve">Der </t>
    </r>
    <r>
      <rPr>
        <b/>
        <sz val="11"/>
        <color theme="1"/>
        <rFont val="Aptos Narrow"/>
        <family val="2"/>
        <scheme val="minor"/>
      </rPr>
      <t>Konnektor</t>
    </r>
    <r>
      <rPr>
        <sz val="11"/>
        <color theme="1"/>
        <rFont val="Aptos Narrow"/>
        <family val="2"/>
        <scheme val="minor"/>
      </rPr>
      <t xml:space="preserve"> ist das zentrale Element zur sicheren Anbindung Ihrer Einrichtung an die Telematikinfrastruktur (TI). Er gewährleistet einen geschützten Datenaustausch auf höchstem Sicherheitsniveau und wird in verschiedenen Versionen als Einboxkonnektor vor Ort, als Rechenzentrumskonnektor oder als TI-Gateway auf Basis eines Highspeedkonnektors angeboten.</t>
    </r>
  </si>
  <si>
    <t>fhttps://fachportal.gematik.de/konnektor</t>
  </si>
  <si>
    <t xml:space="preserve">Anbindung in der Einrichtung </t>
  </si>
  <si>
    <t>Dabei kann ein Einbox-Konnektor bei Ihnen stehen. Die Verantwortung des Betriebs liegt bei Ihnen und wird durch Ihren Mitarbeitenden der IT-Abteilung getätigt bzw. begleitet.</t>
  </si>
  <si>
    <t>Unterstützung aller TI-Anwendungen</t>
  </si>
  <si>
    <t>nicht unterstützte TI-Anwendungen:</t>
  </si>
  <si>
    <r>
      <t>unterstützte Firmware-Version</t>
    </r>
    <r>
      <rPr>
        <vertAlign val="superscript"/>
        <sz val="11"/>
        <color theme="1"/>
        <rFont val="Aptos Narrow"/>
        <family val="2"/>
        <scheme val="minor"/>
      </rPr>
      <t>6)</t>
    </r>
    <r>
      <rPr>
        <sz val="11"/>
        <color theme="1"/>
        <rFont val="Aptos Narrow"/>
        <family val="2"/>
        <scheme val="minor"/>
      </rPr>
      <t>:</t>
    </r>
  </si>
  <si>
    <t>PTV 5+ (aktuellste 11/24)</t>
  </si>
  <si>
    <r>
      <t xml:space="preserve">Sichere Lieferkette 
</t>
    </r>
    <r>
      <rPr>
        <sz val="8"/>
        <color theme="1"/>
        <rFont val="Aptos Narrow"/>
        <family val="2"/>
        <scheme val="minor"/>
      </rPr>
      <t>im Gerätepreis enthalten</t>
    </r>
  </si>
  <si>
    <r>
      <t>Installation</t>
    </r>
    <r>
      <rPr>
        <sz val="9"/>
        <color theme="1"/>
        <rFont val="Aptos Narrow"/>
        <family val="2"/>
        <scheme val="minor"/>
      </rPr>
      <t xml:space="preserve"> </t>
    </r>
    <r>
      <rPr>
        <sz val="8"/>
        <color theme="1"/>
        <rFont val="Aptos Narrow"/>
        <family val="2"/>
        <scheme val="minor"/>
      </rPr>
      <t xml:space="preserve">im Gerätepreis enthalten </t>
    </r>
  </si>
  <si>
    <r>
      <t xml:space="preserve">Services </t>
    </r>
    <r>
      <rPr>
        <sz val="8"/>
        <color theme="1"/>
        <rFont val="Aptos Narrow"/>
        <family val="2"/>
        <scheme val="minor"/>
      </rPr>
      <t>im Gerätepreis enthalten</t>
    </r>
  </si>
  <si>
    <t>Anbindung im Rechenzentrum eines Anbieters</t>
  </si>
  <si>
    <t>Der Konnektor steht als Einbau-Box  in einem Rechenzentrum eines Anbieters. Die Verantwortung des Betriebs liegt beim Anbieter.</t>
  </si>
  <si>
    <r>
      <t>unterstützte Firmware-Version</t>
    </r>
    <r>
      <rPr>
        <vertAlign val="superscript"/>
        <sz val="11"/>
        <color theme="1"/>
        <rFont val="Aptos Narrow"/>
        <family val="2"/>
        <scheme val="minor"/>
      </rPr>
      <t>7)</t>
    </r>
    <r>
      <rPr>
        <sz val="11"/>
        <color theme="1"/>
        <rFont val="Aptos Narrow"/>
        <family val="2"/>
        <scheme val="minor"/>
      </rPr>
      <t>:</t>
    </r>
  </si>
  <si>
    <r>
      <t>Installation</t>
    </r>
    <r>
      <rPr>
        <sz val="8"/>
        <color theme="1"/>
        <rFont val="Aptos Narrow"/>
        <family val="2"/>
        <scheme val="minor"/>
      </rPr>
      <t xml:space="preserve"> im Gerätepreis enthalten</t>
    </r>
  </si>
  <si>
    <t>Umfang des Service:</t>
  </si>
  <si>
    <r>
      <t>Umstieg auf TI-Gateway</t>
    </r>
    <r>
      <rPr>
        <sz val="8"/>
        <color theme="1"/>
        <rFont val="Aptos Narrow"/>
        <family val="2"/>
        <scheme val="minor"/>
      </rPr>
      <t xml:space="preserve"> 
im Preis enthalten</t>
    </r>
  </si>
  <si>
    <t>TI Gateway verfügbar (Quartal/Jahr):</t>
  </si>
  <si>
    <t>TI-Gateway</t>
  </si>
  <si>
    <t>Das TI-Gateway ist die nächste Entwicklungsstufe der Telematikinfrastruktur: Es ersetzt Einboxkonnektoren, indem sich der TI-Client direkt mit einem zentral betriebenen Highspeed-Konnektor in einem Rechenzentrum verbindet.</t>
  </si>
  <si>
    <t xml:space="preserve">https://www.gematik.de/ti-gateway </t>
  </si>
  <si>
    <t>https://fachportal.gematik.de/TI-Gateway-Zulassung</t>
  </si>
  <si>
    <r>
      <t>Geo-Redundanz</t>
    </r>
    <r>
      <rPr>
        <vertAlign val="superscript"/>
        <sz val="11"/>
        <color theme="1"/>
        <rFont val="Aptos Narrow"/>
        <family val="2"/>
        <scheme val="minor"/>
      </rPr>
      <t>8</t>
    </r>
    <r>
      <rPr>
        <vertAlign val="superscript"/>
        <sz val="10"/>
        <color theme="1"/>
        <rFont val="Aptos Narrow"/>
        <family val="2"/>
        <scheme val="minor"/>
      </rPr>
      <t>)</t>
    </r>
    <r>
      <rPr>
        <sz val="11"/>
        <color theme="1"/>
        <rFont val="Aptos Narrow"/>
        <family val="2"/>
        <scheme val="minor"/>
      </rPr>
      <t xml:space="preserve"> </t>
    </r>
    <r>
      <rPr>
        <sz val="8"/>
        <color theme="1"/>
        <rFont val="Aptos Narrow"/>
        <family val="2"/>
        <scheme val="minor"/>
      </rPr>
      <t>im Gerätepreis enthalten</t>
    </r>
  </si>
  <si>
    <t>PTV-Upgrade</t>
  </si>
  <si>
    <t>Es müssen regelmäßige Updates der Firmenware durchgeführt werden, um den Zugang zur Telematikinfrastruktur sicherzustellen. Ein PTV-Update stellt sicher, dass Einrichtungen an die aktuellen Vorgaben der TI angebunden bleiben, wie z. B. für die Nutzung von ePA (elektronischer Patientenakte) oder eAU (elektronische Arbeitsunfähigkeitsbescheinigung).</t>
  </si>
  <si>
    <r>
      <t xml:space="preserve">PTV-Upgrade 
</t>
    </r>
    <r>
      <rPr>
        <sz val="8"/>
        <color theme="1"/>
        <rFont val="Aptos Narrow"/>
        <family val="2"/>
        <scheme val="minor"/>
      </rPr>
      <t xml:space="preserve">im Konnektor-Angebot enthalten </t>
    </r>
  </si>
  <si>
    <t>VPN-Zugangsdienst</t>
  </si>
  <si>
    <r>
      <t xml:space="preserve">Zusammen mit dem Konnektor ermöglicht der </t>
    </r>
    <r>
      <rPr>
        <b/>
        <sz val="11"/>
        <color theme="1"/>
        <rFont val="Aptos Narrow"/>
        <family val="2"/>
        <scheme val="minor"/>
      </rPr>
      <t>VPN-Zugangsdienst</t>
    </r>
    <r>
      <rPr>
        <sz val="11"/>
        <color theme="1"/>
        <rFont val="Aptos Narrow"/>
        <family val="2"/>
        <scheme val="minor"/>
      </rPr>
      <t xml:space="preserve"> mittels moderner Verschlüsselungstechnologien die reibungslose Kommunikation und den sicheren Austausch von Daten.</t>
    </r>
  </si>
  <si>
    <t>https://fachportal.gematik.de/vpn-zugangsdienst</t>
  </si>
  <si>
    <r>
      <t xml:space="preserve">VPN-Zugangsdienst 
</t>
    </r>
    <r>
      <rPr>
        <sz val="8"/>
        <color theme="1"/>
        <rFont val="Aptos Narrow"/>
        <family val="2"/>
        <scheme val="minor"/>
      </rPr>
      <t xml:space="preserve">im Konnektor-Angebot enthalten </t>
    </r>
  </si>
  <si>
    <t>Notwendige Komponenten für die verpflichtenden TI-Anwendungen (aktuell KIM)</t>
  </si>
  <si>
    <t>KIM-Dienst</t>
  </si>
  <si>
    <r>
      <t xml:space="preserve">Mit dem Kommunikationsdienst </t>
    </r>
    <r>
      <rPr>
        <b/>
        <sz val="11"/>
        <color theme="1"/>
        <rFont val="Aptos Narrow"/>
        <family val="2"/>
        <scheme val="minor"/>
      </rPr>
      <t>KIM</t>
    </r>
    <r>
      <rPr>
        <sz val="11"/>
        <color theme="1"/>
        <rFont val="Aptos Narrow"/>
        <family val="2"/>
        <scheme val="minor"/>
      </rPr>
      <t xml:space="preserve"> können in der TI Informationen sicher, schnell und zuverlässig ausgetauscht werden – als E-Mail mit oder ohne Anhang. </t>
    </r>
  </si>
  <si>
    <t>Derzeit sind 6 KIM-Fachdienstanbieter und 72 KIM-Anbieter zugelassen - bitte wählen sie den Fachdienstanbieter aus geben Sie den KIM-Anbieter an.</t>
  </si>
  <si>
    <t>https://fachportal.gematik.de/KIM-Anbieter</t>
  </si>
  <si>
    <t xml:space="preserve">KIM-Anbieter / Produktname:
</t>
  </si>
  <si>
    <t>https://fachportal.gematik.de/KIM-Fachdienstanbieter</t>
  </si>
  <si>
    <t xml:space="preserve">Anbieter KIM-Fachdienst / Produktname: </t>
  </si>
  <si>
    <t>Schnittstelle Anbindung Virenscanner (AMSI / ICAP)</t>
  </si>
  <si>
    <t xml:space="preserve">KIM-Version: </t>
  </si>
  <si>
    <t xml:space="preserve">KIM-Adressen </t>
  </si>
  <si>
    <t>Postfach</t>
  </si>
  <si>
    <t xml:space="preserve">Ort.NameEinrichtung@[KIM-Anbieter].kim.telematik </t>
  </si>
  <si>
    <t xml:space="preserve">Aktuell genügt in der Regel eine KIM-Adresse pro eigenständiger Einrichtung oder Standort als „Einrichtungsadresse“. Persönliche KIM-Adressen für Mitarbeiter sind nicht erforderlich (und auch nicht zu empfehlen). Über den Verzeichnisdienst können die relevanten Adressinformationen identifiziert werden. </t>
  </si>
  <si>
    <t>Je Postfach / Paket</t>
  </si>
  <si>
    <t>Kosten zusätzlicher Adressen</t>
  </si>
  <si>
    <t>Premium-domain</t>
  </si>
  <si>
    <t>…@[Einrichtung].kim.telematik oder sogar …@[Einrichtung].[Einrichtungsträger].kim.telematik</t>
  </si>
  <si>
    <t>Je Premiumdomain / Paket</t>
  </si>
  <si>
    <t>Subdomain</t>
  </si>
  <si>
    <t>…@[Einrichtung].[KIM-Anbieter].kim.telematik</t>
  </si>
  <si>
    <t>Je Subdomain / Paket</t>
  </si>
  <si>
    <t>KIM-Integration</t>
  </si>
  <si>
    <t>integriert</t>
  </si>
  <si>
    <t>Die Integration von KIM in die Pflegesoftware ermöglicht die nahtlose Kommunikation direkt aus der Software: KIM-Nachrichten können ohne Systembruch empfangen, versendet und archiviert werden.</t>
  </si>
  <si>
    <t>Pflegesoftware-Anbieter</t>
  </si>
  <si>
    <t>Ihr Pflegesoftware-Anbieter / Modulname:</t>
  </si>
  <si>
    <t>TI Score | TI-Score</t>
  </si>
  <si>
    <t>KIM-Mails in der Software empfangen und senden</t>
  </si>
  <si>
    <t>KIM-Anhänge in elektronische Akten übernehmen</t>
  </si>
  <si>
    <t>strukturierte KIM-Anhänge in Felder der Software übernehmen</t>
  </si>
  <si>
    <t xml:space="preserve">keine Integration </t>
  </si>
  <si>
    <t>Ohne eine direkte KIM-Integration in die Pflegesoftware müssen KIM-Nachrichten über externe Anwendungen, z.B. Standard Mail-Software wie Thunderbird oder Outlook, verwaltet werden. Die manuelle Übertragung relevanter Informationen in die Pflegesoftware erfolgt dabei meist per Download und anschließender Eingabe oder Upload.</t>
  </si>
  <si>
    <r>
      <t xml:space="preserve">noch </t>
    </r>
    <r>
      <rPr>
        <u/>
        <sz val="11"/>
        <color theme="1"/>
        <rFont val="Aptos Narrow"/>
        <family val="2"/>
        <scheme val="minor"/>
      </rPr>
      <t>keine</t>
    </r>
    <r>
      <rPr>
        <sz val="11"/>
        <color theme="1"/>
        <rFont val="Aptos Narrow"/>
        <family val="2"/>
        <scheme val="minor"/>
      </rPr>
      <t xml:space="preserve"> Integration</t>
    </r>
  </si>
  <si>
    <t>Hinweise zum Lizenzmodell:</t>
  </si>
  <si>
    <r>
      <t xml:space="preserve">Installation </t>
    </r>
    <r>
      <rPr>
        <sz val="8"/>
        <color theme="1"/>
        <rFont val="Aptos Narrow"/>
        <family val="2"/>
        <scheme val="minor"/>
      </rPr>
      <t>im Modulpreis enthalten</t>
    </r>
  </si>
  <si>
    <r>
      <t xml:space="preserve">Services </t>
    </r>
    <r>
      <rPr>
        <sz val="8"/>
        <color theme="1"/>
        <rFont val="Aptos Narrow"/>
        <family val="2"/>
        <scheme val="minor"/>
      </rPr>
      <t>im Modulpreis enthalten</t>
    </r>
  </si>
  <si>
    <t>Komponenten für weitere TI-Anwendungen (derzeit kein MUSS)</t>
  </si>
  <si>
    <t>ePA-Integration</t>
  </si>
  <si>
    <r>
      <t xml:space="preserve">In der </t>
    </r>
    <r>
      <rPr>
        <b/>
        <sz val="11"/>
        <color theme="1"/>
        <rFont val="Aptos Narrow"/>
        <family val="2"/>
        <scheme val="minor"/>
      </rPr>
      <t>elektronischen Patientenakte (ePA)</t>
    </r>
    <r>
      <rPr>
        <sz val="11"/>
        <color theme="1"/>
        <rFont val="Aptos Narrow"/>
        <family val="2"/>
        <scheme val="minor"/>
      </rPr>
      <t xml:space="preserve"> werden unter höchsten Sicherheitsstandards relevante Gesundheitsdaten zentral und strukturiert gespeichert. Bisher sind der Pflege ausschließlich Leserechte vorbehalten, sodass keine eigenen Einträge eingefügt werden können.</t>
    </r>
  </si>
  <si>
    <t xml:space="preserve">Pflegesoftware-Anbieter     </t>
  </si>
  <si>
    <t>Ihr Pflegesoftware-Anbieter / Modulname ePA-Integration:</t>
  </si>
  <si>
    <t>ePA-Version:</t>
  </si>
  <si>
    <r>
      <t>eML</t>
    </r>
    <r>
      <rPr>
        <vertAlign val="superscript"/>
        <sz val="11"/>
        <color theme="1"/>
        <rFont val="Aptos Narrow"/>
        <family val="2"/>
        <scheme val="minor"/>
      </rPr>
      <t>9)</t>
    </r>
    <r>
      <rPr>
        <sz val="11"/>
        <color theme="1"/>
        <rFont val="Aptos Narrow"/>
        <family val="2"/>
        <scheme val="minor"/>
      </rPr>
      <t xml:space="preserve"> einlesbar ab:</t>
    </r>
  </si>
  <si>
    <r>
      <t>eMP</t>
    </r>
    <r>
      <rPr>
        <vertAlign val="superscript"/>
        <sz val="11"/>
        <color theme="1"/>
        <rFont val="Aptos Narrow"/>
        <family val="2"/>
        <scheme val="minor"/>
      </rPr>
      <t>10)</t>
    </r>
    <r>
      <rPr>
        <sz val="11"/>
        <color theme="1"/>
        <rFont val="Aptos Narrow"/>
        <family val="2"/>
        <scheme val="minor"/>
      </rPr>
      <t xml:space="preserve"> einlesbar ab:</t>
    </r>
  </si>
  <si>
    <t>Zugriff auf ePA-Inhalte ab:</t>
  </si>
  <si>
    <t>DTA und eLN per KIM</t>
  </si>
  <si>
    <r>
      <t xml:space="preserve">Der </t>
    </r>
    <r>
      <rPr>
        <b/>
        <sz val="11"/>
        <color theme="1"/>
        <rFont val="Aptos Narrow"/>
        <family val="2"/>
        <scheme val="minor"/>
      </rPr>
      <t xml:space="preserve">elektronische Abrechnung </t>
    </r>
    <r>
      <rPr>
        <sz val="11"/>
        <color theme="1"/>
        <rFont val="Aptos Narrow"/>
        <family val="2"/>
        <scheme val="minor"/>
      </rPr>
      <t xml:space="preserve">für ambulante Pflegeeinrichtungen nach § 105 SGB XI erfolgt zukünftig über KIM. Das Zuordnen und Verschicken von Papierleistungsnachweisen wird dann beendet.  Die Pflegekräfte nutzen einfach ein mobiles Endgerät, um die Leistungserbringung zu erfassen. Der </t>
    </r>
    <r>
      <rPr>
        <b/>
        <sz val="11"/>
        <color theme="1"/>
        <rFont val="Aptos Narrow"/>
        <family val="2"/>
        <scheme val="minor"/>
      </rPr>
      <t>Leistungsnachweis</t>
    </r>
    <r>
      <rPr>
        <sz val="11"/>
        <color theme="1"/>
        <rFont val="Aptos Narrow"/>
        <family val="2"/>
        <scheme val="minor"/>
      </rPr>
      <t xml:space="preserve"> wird anschließend auf dem Gerät angezeigt, vom Klienten bestätigt und </t>
    </r>
    <r>
      <rPr>
        <b/>
        <sz val="11"/>
        <color theme="1"/>
        <rFont val="Aptos Narrow"/>
        <family val="2"/>
        <scheme val="minor"/>
      </rPr>
      <t>elektronisch</t>
    </r>
    <r>
      <rPr>
        <sz val="11"/>
        <color theme="1"/>
        <rFont val="Aptos Narrow"/>
        <family val="2"/>
        <scheme val="minor"/>
      </rPr>
      <t xml:space="preserve"> signiert.</t>
    </r>
  </si>
  <si>
    <t xml:space="preserve">Pflegesoftware-Anbieter   </t>
  </si>
  <si>
    <t>Ihr Pflegesoftware-Anbieter / Modul für das elektronische Signieren auf mobilen Endgeräten:</t>
  </si>
  <si>
    <t>Teilnahme am Testverfahren seit:</t>
  </si>
  <si>
    <t>DTA per KIM verfügbar ab:</t>
  </si>
  <si>
    <t>VSDM</t>
  </si>
  <si>
    <r>
      <t xml:space="preserve">Die </t>
    </r>
    <r>
      <rPr>
        <b/>
        <sz val="11"/>
        <color theme="1"/>
        <rFont val="Aptos Narrow"/>
        <family val="2"/>
        <scheme val="minor"/>
      </rPr>
      <t>Versichertenstammdaten</t>
    </r>
    <r>
      <rPr>
        <sz val="11"/>
        <color theme="1"/>
        <rFont val="Aptos Narrow"/>
        <family val="2"/>
        <scheme val="minor"/>
      </rPr>
      <t xml:space="preserve"> auf der eGK können ausgelesen und in die Pflegesoftware übernommen werden.</t>
    </r>
  </si>
  <si>
    <t xml:space="preserve">Pflegesoftware-Anbieter </t>
  </si>
  <si>
    <t>Zugriff auf VSDM ab:</t>
  </si>
  <si>
    <t>NFDM</t>
  </si>
  <si>
    <r>
      <t xml:space="preserve">Die </t>
    </r>
    <r>
      <rPr>
        <b/>
        <sz val="11"/>
        <color theme="1"/>
        <rFont val="Aptos Narrow"/>
        <family val="2"/>
        <scheme val="minor"/>
      </rPr>
      <t xml:space="preserve">Notfalldaten </t>
    </r>
    <r>
      <rPr>
        <sz val="11"/>
        <color theme="1"/>
        <rFont val="Aptos Narrow"/>
        <family val="2"/>
        <scheme val="minor"/>
      </rPr>
      <t>auf der eGK können ausgelesen und in die Pflegesoftware übernommen werden.</t>
    </r>
  </si>
  <si>
    <t>Zugriff auf NFDM ab:</t>
  </si>
  <si>
    <t>TI-Messenger</t>
  </si>
  <si>
    <t>Der TI Messenger ermöglicht sichere,  ortsunabhängige Kurznachrichten in Echtzeit zwischen Akteuren im Gesundheitswesen. Zusätzlich können registrierte Institutionen können alle Mitarbeitenden an den TI-Messenger anschließen, Broadcast-Nachrichten senden und eine schnelle interne Kommunikation ermöglichen.Durch die  End-to-End-Verschlüsselung und Anbindung an die Telematikinfrastruktur können sensible Daten wie Nachrichten und Dokumente schnell und unkompliziert über den Messenger z.B. über eine App ausgetauscht werden.</t>
  </si>
  <si>
    <t>TI-Messenger | gematik</t>
  </si>
  <si>
    <t>TI-Messenger Anbieter / TI-M Produktname:</t>
  </si>
  <si>
    <t>Zusatzkosten</t>
  </si>
  <si>
    <t xml:space="preserve">Die Erhebung von Zusatzkosten für die Anbindung der Primärsysteme Dritter ist gesetzeswidrig und daher nicht zulässig. </t>
  </si>
  <si>
    <t>Weitere Funktionen und Leistungen:</t>
  </si>
  <si>
    <t>Weiteres</t>
  </si>
  <si>
    <t>Vertragslaufzeit des Angebotes (Anzahl Jahre)</t>
  </si>
  <si>
    <t>Gültige Vertragslaufzeit für das vorliegende Angebot. 
Abhängig vom Dienstleister können die Laufzeiten für den Konnektor und den KIM-Dienst variieren.</t>
  </si>
  <si>
    <t xml:space="preserve">Konnektor / Anzahl Jahre: </t>
  </si>
  <si>
    <t>KIM / Anzahl Jahre:</t>
  </si>
  <si>
    <t>Vertrag 5-Jahreskalkulation</t>
  </si>
  <si>
    <t>Aus Gründen der Vergleichbarkeit mit der Refinazierung wird die Summe am Ende auf 5 Jahre berechnet.</t>
  </si>
  <si>
    <r>
      <t xml:space="preserve">Bruttosumme einmalig </t>
    </r>
    <r>
      <rPr>
        <vertAlign val="superscript"/>
        <sz val="11"/>
        <color theme="1"/>
        <rFont val="Aptos Narrow"/>
        <family val="2"/>
        <scheme val="minor"/>
      </rPr>
      <t>11)</t>
    </r>
    <r>
      <rPr>
        <sz val="11"/>
        <color theme="1"/>
        <rFont val="Aptos Narrow"/>
        <family val="2"/>
        <scheme val="minor"/>
      </rPr>
      <t>:</t>
    </r>
  </si>
  <si>
    <t>Summe optionale Komponenten einmalig:</t>
  </si>
  <si>
    <r>
      <t xml:space="preserve">Bruttosumme jährliche Kosten </t>
    </r>
    <r>
      <rPr>
        <vertAlign val="superscript"/>
        <sz val="11"/>
        <color theme="1"/>
        <rFont val="Aptos Narrow"/>
        <family val="2"/>
        <scheme val="minor"/>
      </rPr>
      <t>11)</t>
    </r>
    <r>
      <rPr>
        <sz val="11"/>
        <color theme="1"/>
        <rFont val="Aptos Narrow"/>
        <family val="2"/>
        <scheme val="minor"/>
      </rPr>
      <t>:</t>
    </r>
  </si>
  <si>
    <t>Summe optionale Komponenten jährlich:</t>
  </si>
  <si>
    <t>Refinanzierungsmöglichkeiten</t>
  </si>
  <si>
    <t>Regelfinanzierung gemäß §106b SGB XI (in Verbindung mit §380 Absatz 2 Nr. 4 SGB V) bzw. gemäß §380 Absatz 2 Nr. 4 SGB V</t>
  </si>
  <si>
    <t>Ambulante und stationäre Pflegeeinrichtungen erhalten für die Kosten der Ausstattung (Investitionskosten) und den laufenden Betriebeine monatliche TI-Pauschale, welche quartalsweise ausgezahlt wird. Zusätzlich erhalten Pflegeeinrichtungen für die Kosten von  zwei eHBAs jeweils eine Zuschlagspauschale. Die Pauschale ist an den Versorgungsvertrag zugelassener ambulanter und stationärer Pflegeeinrichtungen geknüpft. Entsprechend haben Pflegeeinrichtungen mit einem bestehenden Versorgungsvertrag nach §72 SGB XI für ambulante und stationäre Pflegeleistungen, Leistungserbringer mit einem Versorgungsvertrag nach SGB V die ausschließlich Pflegeleistungen nach §§24g, 37, 37b, 37c, 39a oder 39c SGB V erbringen sowie Einrichtungen, die unter einen Gesamtversorgungsvertrag nach §72 Absatz 2 SGB XI eines Einrichtungsträgers fallen, Recht auf die TI-Pauschale.</t>
  </si>
  <si>
    <t>a) Erbringt eine Pflegeeinrichtung mit einem Versorgungsvertrag nach § 72 SGB XI zugleich über einen oder mehrere Versorgungsverträge auch Leistungen nach dem SGB V, darf die TI-Pauschale nur einmal abgerechnet werden. 
b) Besteht für mehrere Pflegeeinrichtungen eines Einrichtungsträgers ein Gesamtversorgungsvertrag i. S. d. § 72 Absatz 2 SGB XI, hat jede unter den Gesamtversorgungsvertrag fallende Pflegeeinrichtung jeweils Anspruch auf die TI-Pauschale.
    1) Hat z.B. ein Träger in zwei unterschiedlichen Städten jeweils ein Haus und dort je einen Versorgungsvertrag,    resultieren daraus zwei getrennte Ansprüche.
    2) Führt z.B. ein Träger einen ambulanten Pflegedienst und eine Tagespflege in einem Gebäude mit zwei Versorgungsverträgen, resultieren daraus zwei Ansprüche.</t>
  </si>
  <si>
    <t>https://www.gkv-spitzenverband.de/finanzierung.</t>
  </si>
  <si>
    <t>Summe pro Versorgungsvertrag</t>
  </si>
  <si>
    <t>pro Monat:</t>
  </si>
  <si>
    <t>pro Quartal:</t>
  </si>
  <si>
    <t>pro Jahr:</t>
  </si>
  <si>
    <t>5 Jahre:</t>
  </si>
  <si>
    <t>0)</t>
  </si>
  <si>
    <t>Wählen Sie aus, ob das Modul / die Funktion / die Leistung im Angebot enthalten (Ja), nicht enthalten (Nein) oder eine optionale Komponente (optional) ist. Für "nein" und "optional" sind entsprechende Preise rechts anzugeben. Je nach Angabe werden die Preise in die Berechnung der optionalen Komponenten einbezogen.</t>
  </si>
  <si>
    <t>1)</t>
  </si>
  <si>
    <t>2)</t>
  </si>
  <si>
    <t>Die gerätespezifische Security-Module-Card (gSMC-KT) steckt im E-Health-Kartenterminal und gibt diesem eine digitale Identität, um sich mit einem Konnektor verbinden zu können. Das Zertifikat der sSMC-KT hat eine Gültigkeit von 5 Jahren und muss danach erneuert werden.</t>
  </si>
  <si>
    <t>3)</t>
  </si>
  <si>
    <t>Bei Power over Ethernet wird das Gerät durch das Netzwerkkabel mit Strom versorgt, benötigt demnach keinen eigenen Stromanschluss.</t>
  </si>
  <si>
    <t>4)</t>
  </si>
  <si>
    <t xml:space="preserve">Solche Terminals können über ein Netzwerk fernadministriert werden. Z.B. Remote Pinverwaltung, um einen PIN zurückzusetzen ohne am Kartenterminal zu sein. </t>
  </si>
  <si>
    <t>5)</t>
  </si>
  <si>
    <t>Maßnahmen um sicherzustellen, dass das Kartenterminal auf dem Versandweg beim berechtigten Empfänger ankommt.</t>
  </si>
  <si>
    <t>6)</t>
  </si>
  <si>
    <t>Betriebssoftware der Geräte bzw. Komponenten</t>
  </si>
  <si>
    <t>7)</t>
  </si>
  <si>
    <t>Highspeedkonnektoren müssen nach gematik Spezifikation georedundant sein, um sicherzustellen, dass bei einem Ausfall einer technischen Komponente die notwendige technische Wartung nicht zu erhöhten Ausfallzeiten führt.</t>
  </si>
  <si>
    <t>8)</t>
  </si>
  <si>
    <t>wenn separate Kosten des KIM Dienst / Client Anbieters</t>
  </si>
  <si>
    <t>9)</t>
  </si>
  <si>
    <t>Elektronische Medikationsliste, der aus dem auf dem E-Rezept-Server gespeicherten Rezepten aufgebaut wird. Geplante Verfügbarkeit ab Januar 2025.</t>
  </si>
  <si>
    <t>10)</t>
  </si>
  <si>
    <t>Elektronischer Medikationsplan als strukturierter Überblick, welche Medikamente aktuell verordnet sind ergänzt um Informationen zur Arzneimitteltherapiesicherheit, um z.B. unerwünschte Wechselwirkungen oder alergische Reaktionen zu vermeiden. Wird von den Ärzten aus ihren Primärsystemen generiert. Geplante Verfügbarkeit ab Juli 2025. Pflege soll in Zukunft kommentieren können.</t>
  </si>
  <si>
    <t>11)</t>
  </si>
  <si>
    <t>Kosten von eHBA und SMC-B darin noch nicht enthalten, sind noch zu addieren.</t>
  </si>
  <si>
    <t>Wird "oder" angekreuzt, so werden evt. eingetragene Einmalkosten ignoriert und nur die Kosten pro Jahr in die Berechnung einbezogen. Wird "und" sowie "oder" angekreuzt, wird das "oder" ignoriert. Wenn weder "und" noch "oder angekreuzt sind und keine "einmaligen Kosten" eingetragen sind, wird "Anzahl" mal "Kosten pro Jahr" berechnet.</t>
  </si>
  <si>
    <t>Hier können Sie weitere Funktionen und Leistungen Ihres TI-Angebots angeben, z.B. Prozessunterstützung und der Funktionsumfang von KIM, Service- sowie Supportleistungen bei der TI-Umsetzung angeben:</t>
  </si>
  <si>
    <t>Version</t>
  </si>
  <si>
    <t>Datum</t>
  </si>
  <si>
    <t>1.0</t>
  </si>
  <si>
    <t>2.0</t>
  </si>
  <si>
    <t>Dokumentenname</t>
  </si>
  <si>
    <t>TI_Standardangebot FINSOZ BAGFW</t>
  </si>
  <si>
    <t>TI_Standardangebot FINSOZ BAGFW Jan 25</t>
  </si>
  <si>
    <t>Versionshistorie</t>
  </si>
  <si>
    <t>3.0</t>
  </si>
  <si>
    <t>TI_Standardangebot FINSOZ BAGFW Version 3.0</t>
  </si>
  <si>
    <t>b)</t>
  </si>
  <si>
    <r>
      <t>Das TI-Standardangebot ist in in zwei Tabellenblätter : "eHBA und SMC-B" sowie "Standardangebot" untergliedert. Pflegeeinrichtungen können dieses Dokument nutzen, um es an verschiedene Dienstleister</t>
    </r>
    <r>
      <rPr>
        <vertAlign val="superscript"/>
        <sz val="11"/>
        <color theme="1"/>
        <rFont val="Aptos Narrow"/>
        <family val="2"/>
        <scheme val="minor"/>
      </rPr>
      <t xml:space="preserve"> a)</t>
    </r>
    <r>
      <rPr>
        <sz val="11"/>
        <color theme="1"/>
        <rFont val="Aptos Narrow"/>
        <family val="2"/>
        <scheme val="minor"/>
      </rPr>
      <t xml:space="preserve"> zu senden und entsprechende Angebote einzuholen. Dies ermöglicht einen transparenten Vergleich der Angebote und stellt sicher, dass alle relevanten TI-Komponenten in die Kalkulation einbezogen werden. </t>
    </r>
  </si>
  <si>
    <r>
      <t>Hinweis: Bevor das Dokument an Dienstleister weitergegeben wird, muss das erste Tabellenblatt "eHBA und SMC-B" von der Pflegeeinrichtung vollständig ausgefüllt werden, da die dort gemachten Angaben die Grundlage für das gesamte Angebot bilden. Bitte nutzen Sie das TI-Standardangebot immer in der aktuellsten Version</t>
    </r>
    <r>
      <rPr>
        <b/>
        <vertAlign val="superscript"/>
        <sz val="11"/>
        <color theme="1"/>
        <rFont val="Aptos Narrow"/>
        <family val="2"/>
        <scheme val="minor"/>
      </rPr>
      <t xml:space="preserve"> b)</t>
    </r>
    <r>
      <rPr>
        <b/>
        <sz val="11"/>
        <color theme="1"/>
        <rFont val="Aptos Narrow"/>
        <family val="2"/>
        <scheme val="minor"/>
      </rPr>
      <t>.</t>
    </r>
  </si>
  <si>
    <t>Die Versionsnummer ist in der Kopf- und Fußzeile sichtbar. Bitte passen Sie hierfür ggf. Ihr Layout entsprechend an.</t>
  </si>
  <si>
    <t>Weiterführende Links und zugelassene Anbieter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</si>
</sst>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 #,##0.00\ &quot;€&quot;_-;\-* #,##0.00\ &quot;€&quot;_-;_-* &quot;-&quot;??\ &quot;€&quot;_-;_-@_-"/>
    <numFmt numFmtId="43" formatCode="_-* #,##0.00_-;\-* #,##0.00_-;_-* &quot;-&quot;??_-;_-@_-"/>
    <numFmt numFmtId="164" formatCode="#,##0_ ;\-#,##0\ "/>
    <numFmt numFmtId="165" formatCode="0.0"/>
  </numFmts>
  <fonts count="20" x14ac:knownFonts="1">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u/>
      <sz val="11"/>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
      <sz val="10"/>
      <color theme="1"/>
      <name val="Aptos Narrow"/>
      <family val="2"/>
      <scheme val="minor"/>
    </font>
    <font>
      <sz val="11"/>
      <color rgb="FF000000"/>
      <name val="Aptos Narrow"/>
      <family val="2"/>
      <scheme val="minor"/>
    </font>
    <font>
      <b/>
      <sz val="11"/>
      <color rgb="FF000000"/>
      <name val="Aptos Narrow"/>
      <family val="2"/>
      <scheme val="minor"/>
    </font>
    <font>
      <b/>
      <sz val="12"/>
      <color theme="1"/>
      <name val="Aptos Narrow"/>
      <family val="2"/>
      <scheme val="minor"/>
    </font>
    <font>
      <b/>
      <sz val="10"/>
      <color theme="1"/>
      <name val="Aptos Narrow"/>
      <family val="2"/>
      <scheme val="minor"/>
    </font>
    <font>
      <sz val="9"/>
      <color theme="1"/>
      <name val="Aptos Narrow"/>
      <family val="2"/>
      <scheme val="minor"/>
    </font>
    <font>
      <sz val="8"/>
      <color theme="1"/>
      <name val="Aptos Narrow"/>
      <family val="2"/>
      <scheme val="minor"/>
    </font>
    <font>
      <vertAlign val="superscript"/>
      <sz val="11"/>
      <color theme="1"/>
      <name val="Aptos Narrow"/>
      <family val="2"/>
      <scheme val="minor"/>
    </font>
    <font>
      <vertAlign val="superscript"/>
      <sz val="10"/>
      <color theme="1"/>
      <name val="Aptos Narrow"/>
      <family val="2"/>
      <scheme val="minor"/>
    </font>
    <font>
      <b/>
      <vertAlign val="superscript"/>
      <sz val="11"/>
      <color theme="1"/>
      <name val="Aptos Narrow"/>
      <family val="2"/>
      <scheme val="minor"/>
    </font>
    <font>
      <sz val="8"/>
      <name val="Aptos Narrow"/>
      <family val="2"/>
      <scheme val="minor"/>
    </font>
    <font>
      <b/>
      <vertAlign val="superscript"/>
      <sz val="10"/>
      <color theme="1"/>
      <name val="Aptos Narrow"/>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lightUp">
        <bgColor theme="3" tint="0.89999084444715716"/>
      </patternFill>
    </fill>
    <fill>
      <patternFill patternType="solid">
        <fgColor theme="3" tint="0.89996032593768116"/>
        <bgColor indexed="64"/>
      </patternFill>
    </fill>
    <fill>
      <patternFill patternType="lightUp">
        <bgColor theme="3" tint="0.89996032593768116"/>
      </patternFill>
    </fill>
    <fill>
      <patternFill patternType="solid">
        <fgColor theme="5" tint="0.79998168889431442"/>
        <bgColor indexed="64"/>
      </patternFill>
    </fill>
    <fill>
      <patternFill patternType="solid">
        <fgColor theme="9" tint="0.79998168889431442"/>
        <bgColor indexed="64"/>
      </patternFill>
    </fill>
    <fill>
      <patternFill patternType="lightUp">
        <bgColor theme="9" tint="0.79998168889431442"/>
      </patternFill>
    </fill>
    <fill>
      <patternFill patternType="solid">
        <fgColor rgb="FFDEE4F4"/>
        <bgColor indexed="64"/>
      </patternFill>
    </fill>
    <fill>
      <patternFill patternType="solid">
        <fgColor rgb="FFFAFCE4"/>
        <bgColor indexed="64"/>
      </patternFill>
    </fill>
    <fill>
      <patternFill patternType="solid">
        <fgColor theme="2"/>
        <bgColor indexed="64"/>
      </patternFill>
    </fill>
    <fill>
      <patternFill patternType="lightUp">
        <bgColor rgb="FFFAFCE4"/>
      </patternFill>
    </fill>
    <fill>
      <patternFill patternType="lightUp"/>
    </fill>
  </fills>
  <borders count="179">
    <border>
      <left/>
      <right/>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top/>
      <bottom/>
      <diagonal/>
    </border>
    <border>
      <left/>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thin">
        <color indexed="64"/>
      </right>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1"/>
      </left>
      <right/>
      <top/>
      <bottom/>
      <diagonal/>
    </border>
    <border>
      <left style="medium">
        <color theme="1"/>
      </left>
      <right/>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indexed="64"/>
      </left>
      <right style="thin">
        <color theme="0" tint="-0.499984740745262"/>
      </right>
      <top style="thin">
        <color theme="0" tint="-0.34998626667073579"/>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auto="1"/>
      </left>
      <right style="thin">
        <color indexed="64"/>
      </right>
      <top style="medium">
        <color auto="1"/>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diagonal/>
    </border>
    <border>
      <left/>
      <right/>
      <top style="thin">
        <color theme="0" tint="-0.34998626667073579"/>
      </top>
      <bottom/>
      <diagonal/>
    </border>
    <border>
      <left style="thin">
        <color indexed="64"/>
      </left>
      <right style="thin">
        <color theme="0" tint="-0.34998626667073579"/>
      </right>
      <top style="thin">
        <color theme="0" tint="-0.499984740745262"/>
      </top>
      <bottom/>
      <diagonal/>
    </border>
    <border>
      <left style="thin">
        <color indexed="64"/>
      </left>
      <right style="thin">
        <color theme="0" tint="-0.34998626667073579"/>
      </right>
      <top/>
      <bottom style="thin">
        <color theme="0" tint="-0.34998626667073579"/>
      </bottom>
      <diagonal/>
    </border>
    <border>
      <left style="thin">
        <color auto="1"/>
      </left>
      <right style="thin">
        <color theme="1"/>
      </right>
      <top/>
      <bottom/>
      <diagonal/>
    </border>
    <border>
      <left style="thin">
        <color indexed="64"/>
      </left>
      <right style="thin">
        <color theme="0" tint="-0.34998626667073579"/>
      </right>
      <top/>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right style="medium">
        <color auto="1"/>
      </right>
      <top style="thin">
        <color indexed="64"/>
      </top>
      <bottom style="thin">
        <color auto="1"/>
      </bottom>
      <diagonal/>
    </border>
    <border>
      <left style="thin">
        <color auto="1"/>
      </left>
      <right style="thin">
        <color auto="1"/>
      </right>
      <top style="thin">
        <color indexed="64"/>
      </top>
      <bottom style="thin">
        <color auto="1"/>
      </bottom>
      <diagonal/>
    </border>
    <border>
      <left style="thin">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1"/>
      </right>
      <top style="thin">
        <color auto="1"/>
      </top>
      <bottom style="thin">
        <color theme="0" tint="-0.34998626667073579"/>
      </bottom>
      <diagonal/>
    </border>
    <border>
      <left style="thin">
        <color theme="0" tint="-0.34998626667073579"/>
      </left>
      <right style="thin">
        <color theme="1"/>
      </right>
      <top style="thin">
        <color theme="0" tint="-0.34998626667073579"/>
      </top>
      <bottom style="thin">
        <color theme="0" tint="-0.34998626667073579"/>
      </bottom>
      <diagonal/>
    </border>
    <border>
      <left style="thin">
        <color indexed="64"/>
      </left>
      <right style="thin">
        <color theme="0" tint="-0.34998626667073579"/>
      </right>
      <top style="thin">
        <color auto="1"/>
      </top>
      <bottom/>
      <diagonal/>
    </border>
    <border>
      <left/>
      <right style="thin">
        <color theme="1"/>
      </right>
      <top/>
      <bottom/>
      <diagonal/>
    </border>
    <border>
      <left style="thin">
        <color theme="0" tint="-0.34998626667073579"/>
      </left>
      <right style="thin">
        <color theme="0" tint="-0.34998626667073579"/>
      </right>
      <top style="thin">
        <color auto="1"/>
      </top>
      <bottom style="thin">
        <color indexed="64"/>
      </bottom>
      <diagonal/>
    </border>
    <border>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auto="1"/>
      </right>
      <top/>
      <bottom style="thin">
        <color indexed="64"/>
      </bottom>
      <diagonal/>
    </border>
    <border>
      <left/>
      <right/>
      <top/>
      <bottom style="thin">
        <color indexed="64"/>
      </bottom>
      <diagonal/>
    </border>
    <border>
      <left style="thin">
        <color auto="1"/>
      </left>
      <right style="thin">
        <color theme="0" tint="-0.34998626667073579"/>
      </right>
      <top style="thin">
        <color auto="1"/>
      </top>
      <bottom style="thin">
        <color indexed="64"/>
      </bottom>
      <diagonal/>
    </border>
    <border>
      <left style="thin">
        <color theme="0" tint="-0.34998626667073579"/>
      </left>
      <right/>
      <top style="thin">
        <color auto="1"/>
      </top>
      <bottom style="thin">
        <color indexed="64"/>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auto="1"/>
      </right>
      <top style="thin">
        <color theme="1"/>
      </top>
      <bottom style="thin">
        <color theme="1"/>
      </bottom>
      <diagonal/>
    </border>
    <border>
      <left style="thin">
        <color theme="0" tint="-0.34998626667073579"/>
      </left>
      <right style="medium">
        <color auto="1"/>
      </right>
      <top style="thin">
        <color indexed="64"/>
      </top>
      <bottom style="thin">
        <color auto="1"/>
      </bottom>
      <diagonal/>
    </border>
    <border>
      <left style="thin">
        <color theme="1"/>
      </left>
      <right/>
      <top style="medium">
        <color auto="1"/>
      </top>
      <bottom style="thin">
        <color indexed="64"/>
      </bottom>
      <diagonal/>
    </border>
    <border>
      <left/>
      <right style="thin">
        <color theme="0" tint="-0.34998626667073579"/>
      </right>
      <top/>
      <bottom/>
      <diagonal/>
    </border>
    <border>
      <left style="thin">
        <color theme="0" tint="-0.34998626667073579"/>
      </left>
      <right/>
      <top style="medium">
        <color auto="1"/>
      </top>
      <bottom style="thin">
        <color indexed="64"/>
      </bottom>
      <diagonal/>
    </border>
    <border>
      <left style="thin">
        <color theme="0" tint="-0.34998626667073579"/>
      </left>
      <right style="thin">
        <color theme="1"/>
      </right>
      <top style="medium">
        <color auto="1"/>
      </top>
      <bottom style="thin">
        <color indexed="64"/>
      </bottom>
      <diagonal/>
    </border>
    <border>
      <left style="thin">
        <color theme="0" tint="-0.34998626667073579"/>
      </left>
      <right style="medium">
        <color theme="1"/>
      </right>
      <top style="thin">
        <color theme="1"/>
      </top>
      <bottom style="thin">
        <color theme="0" tint="-0.34998626667073579"/>
      </bottom>
      <diagonal/>
    </border>
    <border>
      <left style="thin">
        <color theme="1"/>
      </left>
      <right style="thin">
        <color theme="0" tint="-0.34998626667073579"/>
      </right>
      <top style="thin">
        <color theme="1"/>
      </top>
      <bottom style="thin">
        <color theme="0" tint="-0.34998626667073579"/>
      </bottom>
      <diagonal/>
    </border>
    <border>
      <left style="thin">
        <color theme="0" tint="-0.34998626667073579"/>
      </left>
      <right style="thin">
        <color theme="0" tint="-0.34998626667073579"/>
      </right>
      <top style="thin">
        <color theme="1"/>
      </top>
      <bottom style="thin">
        <color theme="0" tint="-0.34998626667073579"/>
      </bottom>
      <diagonal/>
    </border>
    <border>
      <left style="thin">
        <color theme="0" tint="-0.34998626667073579"/>
      </left>
      <right style="thin">
        <color theme="1"/>
      </right>
      <top style="thin">
        <color theme="1"/>
      </top>
      <bottom style="thin">
        <color theme="0" tint="-0.34998626667073579"/>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theme="1"/>
      </left>
      <right style="thin">
        <color theme="1"/>
      </right>
      <top/>
      <bottom/>
      <diagonal/>
    </border>
    <border>
      <left style="thin">
        <color theme="1"/>
      </left>
      <right style="thin">
        <color theme="0" tint="-0.34998626667073579"/>
      </right>
      <top/>
      <bottom/>
      <diagonal/>
    </border>
    <border>
      <left style="thin">
        <color theme="0" tint="-0.34998626667073579"/>
      </left>
      <right style="thin">
        <color theme="1"/>
      </right>
      <top style="thin">
        <color theme="0" tint="-0.34998626667073579"/>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
      <left style="thin">
        <color theme="0" tint="-0.34998626667073579"/>
      </left>
      <right style="medium">
        <color theme="1"/>
      </right>
      <top style="thin">
        <color auto="1"/>
      </top>
      <bottom style="thin">
        <color theme="0" tint="-0.34998626667073579"/>
      </bottom>
      <diagonal/>
    </border>
    <border>
      <left style="medium">
        <color auto="1"/>
      </left>
      <right style="thin">
        <color auto="1"/>
      </right>
      <top/>
      <bottom/>
      <diagonal/>
    </border>
    <border>
      <left style="thin">
        <color theme="1"/>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1"/>
      </bottom>
      <diagonal/>
    </border>
    <border>
      <left/>
      <right/>
      <top style="medium">
        <color theme="1"/>
      </top>
      <bottom/>
      <diagonal/>
    </border>
    <border>
      <left style="thin">
        <color theme="0" tint="-0.34998626667073579"/>
      </left>
      <right style="thin">
        <color theme="0" tint="-0.34998626667073579"/>
      </right>
      <top/>
      <bottom/>
      <diagonal/>
    </border>
    <border>
      <left/>
      <right style="medium">
        <color theme="1"/>
      </right>
      <top/>
      <bottom/>
      <diagonal/>
    </border>
    <border>
      <left style="thin">
        <color indexed="64"/>
      </left>
      <right style="thin">
        <color indexed="64"/>
      </right>
      <top style="thin">
        <color theme="0" tint="-0.499984740745262"/>
      </top>
      <bottom/>
      <diagonal/>
    </border>
    <border>
      <left style="medium">
        <color auto="1"/>
      </left>
      <right/>
      <top style="thin">
        <color indexed="64"/>
      </top>
      <bottom/>
      <diagonal/>
    </border>
    <border>
      <left style="medium">
        <color auto="1"/>
      </left>
      <right/>
      <top/>
      <bottom style="thin">
        <color auto="1"/>
      </bottom>
      <diagonal/>
    </border>
    <border>
      <left style="thin">
        <color theme="1"/>
      </left>
      <right style="thin">
        <color theme="1"/>
      </right>
      <top/>
      <bottom style="thin">
        <color theme="1"/>
      </bottom>
      <diagonal/>
    </border>
    <border>
      <left style="thin">
        <color theme="0" tint="-0.34998626667073579"/>
      </left>
      <right/>
      <top/>
      <bottom style="thin">
        <color theme="1"/>
      </bottom>
      <diagonal/>
    </border>
    <border>
      <left style="thin">
        <color theme="0" tint="-0.34998626667073579"/>
      </left>
      <right style="medium">
        <color theme="1"/>
      </right>
      <top/>
      <bottom style="thin">
        <color theme="1"/>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auto="1"/>
      </top>
      <bottom style="thin">
        <color theme="0" tint="-0.34998626667073579"/>
      </bottom>
      <diagonal/>
    </border>
    <border>
      <left style="thin">
        <color theme="1"/>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theme="0" tint="-0.34998626667073579"/>
      </top>
      <bottom style="thin">
        <color theme="0" tint="-0.499984740745262"/>
      </bottom>
      <diagonal/>
    </border>
    <border>
      <left style="thin">
        <color theme="0" tint="-0.499984740745262"/>
      </left>
      <right style="thin">
        <color theme="0" tint="-0.499984740745262"/>
      </right>
      <top style="thin">
        <color theme="0" tint="-0.34998626667073579"/>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indexed="64"/>
      </right>
      <top style="thin">
        <color theme="0" tint="-0.499984740745262"/>
      </top>
      <bottom/>
      <diagonal/>
    </border>
    <border>
      <left style="thin">
        <color theme="0" tint="-0.499984740745262"/>
      </left>
      <right style="medium">
        <color theme="1"/>
      </right>
      <top style="thin">
        <color theme="0" tint="-0.499984740745262"/>
      </top>
      <bottom/>
      <diagonal/>
    </border>
    <border>
      <left style="thin">
        <color theme="0" tint="-0.499984740745262"/>
      </left>
      <right style="medium">
        <color auto="1"/>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diagonal/>
    </border>
    <border>
      <left/>
      <right style="medium">
        <color theme="1"/>
      </right>
      <top style="thin">
        <color indexed="64"/>
      </top>
      <bottom/>
      <diagonal/>
    </border>
    <border>
      <left style="thin">
        <color theme="0" tint="-0.34998626667073579"/>
      </left>
      <right style="thin">
        <color theme="0" tint="-0.34998626667073579"/>
      </right>
      <top style="thin">
        <color auto="1"/>
      </top>
      <bottom/>
      <diagonal/>
    </border>
    <border>
      <left style="thin">
        <color theme="0" tint="-0.34998626667073579"/>
      </left>
      <right/>
      <top style="thin">
        <color auto="1"/>
      </top>
      <bottom style="thin">
        <color theme="0" tint="-0.34998626667073579"/>
      </bottom>
      <diagonal/>
    </border>
    <border>
      <left style="thin">
        <color theme="0" tint="-0.34998626667073579"/>
      </left>
      <right style="thin">
        <color theme="1"/>
      </right>
      <top/>
      <bottom/>
      <diagonal/>
    </border>
    <border>
      <left/>
      <right style="thin">
        <color theme="0" tint="-0.34998626667073579"/>
      </right>
      <top style="thin">
        <color auto="1"/>
      </top>
      <bottom/>
      <diagonal/>
    </border>
    <border>
      <left style="thin">
        <color theme="0" tint="-0.34998626667073579"/>
      </left>
      <right style="medium">
        <color auto="1"/>
      </right>
      <top style="thin">
        <color indexed="64"/>
      </top>
      <bottom/>
      <diagonal/>
    </border>
    <border>
      <left/>
      <right/>
      <top style="thin">
        <color theme="1"/>
      </top>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thin">
        <color theme="1"/>
      </top>
      <bottom/>
      <diagonal/>
    </border>
    <border>
      <left/>
      <right style="thin">
        <color theme="1"/>
      </right>
      <top style="thin">
        <color theme="1"/>
      </top>
      <bottom/>
      <diagonal/>
    </border>
    <border>
      <left style="medium">
        <color theme="1"/>
      </left>
      <right/>
      <top/>
      <bottom style="medium">
        <color theme="1"/>
      </bottom>
      <diagonal/>
    </border>
    <border>
      <left/>
      <right/>
      <top/>
      <bottom style="medium">
        <color theme="1"/>
      </bottom>
      <diagonal/>
    </border>
    <border>
      <left/>
      <right style="thin">
        <color theme="1"/>
      </right>
      <top/>
      <bottom style="medium">
        <color theme="1"/>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1"/>
      </right>
      <top style="thin">
        <color theme="0" tint="-0.34998626667073579"/>
      </top>
      <bottom style="medium">
        <color theme="1"/>
      </bottom>
      <diagonal/>
    </border>
    <border>
      <left style="thin">
        <color theme="1"/>
      </left>
      <right style="thin">
        <color theme="0" tint="-0.34998626667073579"/>
      </right>
      <top style="thin">
        <color theme="0" tint="-0.34998626667073579"/>
      </top>
      <bottom style="medium">
        <color theme="1"/>
      </bottom>
      <diagonal/>
    </border>
    <border>
      <left style="thin">
        <color theme="0" tint="-0.34998626667073579"/>
      </left>
      <right/>
      <top style="thin">
        <color theme="0" tint="-0.34998626667073579"/>
      </top>
      <bottom style="thin">
        <color indexed="64"/>
      </bottom>
      <diagonal/>
    </border>
    <border>
      <left style="thin">
        <color theme="0" tint="-0.34998626667073579"/>
      </left>
      <right/>
      <top style="thin">
        <color theme="0" tint="-0.34998626667073579"/>
      </top>
      <bottom style="thin">
        <color theme="0" tint="-0.499984740745262"/>
      </bottom>
      <diagonal/>
    </border>
    <border>
      <left/>
      <right style="thin">
        <color theme="0" tint="-0.34998626667073579"/>
      </right>
      <top style="thin">
        <color theme="1"/>
      </top>
      <bottom style="thin">
        <color theme="0" tint="-0.34998626667073579"/>
      </bottom>
      <diagonal/>
    </border>
    <border>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theme="1"/>
      </right>
      <top style="thin">
        <color auto="1"/>
      </top>
      <bottom style="thin">
        <color theme="1"/>
      </bottom>
      <diagonal/>
    </border>
    <border>
      <left style="thin">
        <color theme="0" tint="-0.34998626667073579"/>
      </left>
      <right style="thin">
        <color auto="1"/>
      </right>
      <top/>
      <bottom/>
      <diagonal/>
    </border>
    <border>
      <left style="thin">
        <color theme="1"/>
      </left>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theme="0" tint="-0.34998626667073579"/>
      </left>
      <right/>
      <top/>
      <bottom/>
      <diagonal/>
    </border>
    <border>
      <left style="medium">
        <color auto="1"/>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indexed="64"/>
      </bottom>
      <diagonal/>
    </border>
    <border>
      <left style="thin">
        <color auto="1"/>
      </left>
      <right style="thin">
        <color indexed="64"/>
      </right>
      <top style="thin">
        <color auto="1"/>
      </top>
      <bottom/>
      <diagonal/>
    </border>
    <border>
      <left style="thin">
        <color theme="0" tint="-0.499984740745262"/>
      </left>
      <right style="thin">
        <color theme="0" tint="-0.499984740745262"/>
      </right>
      <top style="thin">
        <color auto="1"/>
      </top>
      <bottom/>
      <diagonal/>
    </border>
    <border>
      <left style="thin">
        <color theme="0" tint="-0.499984740745262"/>
      </left>
      <right/>
      <top style="thin">
        <color auto="1"/>
      </top>
      <bottom/>
      <diagonal/>
    </border>
    <border>
      <left/>
      <right/>
      <top style="thin">
        <color auto="1"/>
      </top>
      <bottom style="thin">
        <color theme="0" tint="-0.34998626667073579"/>
      </bottom>
      <diagonal/>
    </border>
    <border>
      <left/>
      <right style="thin">
        <color theme="1"/>
      </right>
      <top/>
      <bottom style="thin">
        <color theme="0" tint="-0.34998626667073579"/>
      </bottom>
      <diagonal/>
    </border>
    <border>
      <left style="thin">
        <color indexed="64"/>
      </left>
      <right style="thin">
        <color theme="0" tint="-0.499984740745262"/>
      </right>
      <top/>
      <bottom style="thin">
        <color theme="0" tint="-0.499984740745262"/>
      </bottom>
      <diagonal/>
    </border>
    <border>
      <left/>
      <right style="thin">
        <color theme="0" tint="-0.499984740745262"/>
      </right>
      <top/>
      <bottom/>
      <diagonal/>
    </border>
    <border>
      <left style="thin">
        <color theme="1"/>
      </left>
      <right style="thin">
        <color theme="0" tint="-0.34998626667073579"/>
      </right>
      <top/>
      <bottom style="thin">
        <color theme="1"/>
      </bottom>
      <diagonal/>
    </border>
    <border>
      <left/>
      <right/>
      <top style="thin">
        <color theme="0" tint="-0.34998626667073579"/>
      </top>
      <bottom style="thin">
        <color theme="0" tint="-0.499984740745262"/>
      </bottom>
      <diagonal/>
    </border>
    <border>
      <left style="thin">
        <color theme="1"/>
      </left>
      <right/>
      <top style="thin">
        <color theme="0" tint="-0.34998626667073579"/>
      </top>
      <bottom style="thin">
        <color indexed="64"/>
      </bottom>
      <diagonal/>
    </border>
    <border>
      <left/>
      <right style="thin">
        <color theme="0" tint="-0.34998626667073579"/>
      </right>
      <top/>
      <bottom style="thin">
        <color indexed="64"/>
      </bottom>
      <diagonal/>
    </border>
    <border>
      <left style="thin">
        <color theme="1"/>
      </left>
      <right/>
      <top style="thin">
        <color theme="0" tint="-0.34998626667073579"/>
      </top>
      <bottom style="thin">
        <color theme="1"/>
      </bottom>
      <diagonal/>
    </border>
    <border>
      <left style="thin">
        <color indexed="64"/>
      </left>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style="thin">
        <color theme="0" tint="-0.34998626667073579"/>
      </left>
      <right style="medium">
        <color theme="1"/>
      </right>
      <top/>
      <bottom style="thin">
        <color theme="0" tint="-0.34998626667073579"/>
      </bottom>
      <diagonal/>
    </border>
    <border>
      <left style="thin">
        <color theme="1"/>
      </left>
      <right/>
      <top style="thin">
        <color auto="1"/>
      </top>
      <bottom style="thin">
        <color theme="0" tint="-0.34998626667073579"/>
      </bottom>
      <diagonal/>
    </border>
    <border>
      <left/>
      <right style="medium">
        <color theme="1"/>
      </right>
      <top style="thin">
        <color indexed="64"/>
      </top>
      <bottom style="thin">
        <color theme="0" tint="-0.34998626667073579"/>
      </bottom>
      <diagonal/>
    </border>
    <border>
      <left/>
      <right/>
      <top style="thin">
        <color theme="0" tint="-0.34998626667073579"/>
      </top>
      <bottom style="thin">
        <color auto="1"/>
      </bottom>
      <diagonal/>
    </border>
    <border>
      <left/>
      <right style="medium">
        <color theme="1"/>
      </right>
      <top style="thin">
        <color theme="0" tint="-0.34998626667073579"/>
      </top>
      <bottom style="thin">
        <color auto="1"/>
      </bottom>
      <diagonal/>
    </border>
    <border>
      <left style="medium">
        <color theme="1"/>
      </left>
      <right/>
      <top style="medium">
        <color theme="1"/>
      </top>
      <bottom/>
      <diagonal/>
    </border>
    <border>
      <left/>
      <right style="medium">
        <color theme="1"/>
      </right>
      <top style="medium">
        <color theme="1"/>
      </top>
      <bottom/>
      <diagonal/>
    </border>
    <border>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auto="1"/>
      </left>
      <right/>
      <top/>
      <bottom style="medium">
        <color indexed="64"/>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medium">
        <color theme="1"/>
      </right>
      <top style="thin">
        <color theme="1"/>
      </top>
      <bottom/>
      <diagonal/>
    </border>
    <border>
      <left style="medium">
        <color theme="1"/>
      </left>
      <right/>
      <top style="thin">
        <color indexed="64"/>
      </top>
      <bottom style="thin">
        <color theme="1"/>
      </bottom>
      <diagonal/>
    </border>
    <border>
      <left style="thin">
        <color theme="0" tint="-0.34998626667073579"/>
      </left>
      <right style="thin">
        <color indexed="64"/>
      </right>
      <top style="thin">
        <color theme="0" tint="-0.34998626667073579"/>
      </top>
      <bottom style="thin">
        <color indexed="64"/>
      </bottom>
      <diagonal/>
    </border>
    <border>
      <left style="thin">
        <color auto="1"/>
      </left>
      <right/>
      <top style="thin">
        <color indexed="64"/>
      </top>
      <bottom style="thin">
        <color auto="1"/>
      </bottom>
      <diagonal/>
    </border>
    <border>
      <left/>
      <right style="medium">
        <color auto="1"/>
      </right>
      <top style="thin">
        <color indexed="64"/>
      </top>
      <bottom/>
      <diagonal/>
    </border>
    <border>
      <left/>
      <right style="medium">
        <color auto="1"/>
      </right>
      <top/>
      <bottom style="thin">
        <color auto="1"/>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41" fontId="2" fillId="0" borderId="0" applyFont="0" applyFill="0" applyBorder="0" applyAlignment="0" applyProtection="0"/>
  </cellStyleXfs>
  <cellXfs count="495">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1" fillId="3" borderId="1" xfId="0" applyFont="1" applyFill="1" applyBorder="1"/>
    <xf numFmtId="0" fontId="0" fillId="0" borderId="0" xfId="0" applyAlignment="1">
      <alignment horizontal="left" vertical="top"/>
    </xf>
    <xf numFmtId="0" fontId="0" fillId="0" borderId="1" xfId="0" applyBorder="1" applyAlignment="1">
      <alignment horizontal="left" vertical="top" wrapText="1"/>
    </xf>
    <xf numFmtId="0" fontId="0" fillId="3" borderId="5" xfId="0" applyFill="1" applyBorder="1"/>
    <xf numFmtId="0" fontId="0" fillId="0" borderId="5" xfId="0" applyBorder="1" applyAlignment="1">
      <alignment horizontal="left" vertical="top" wrapText="1"/>
    </xf>
    <xf numFmtId="0" fontId="0" fillId="0" borderId="6" xfId="0" applyBorder="1" applyAlignment="1">
      <alignment horizontal="left" vertical="top" wrapText="1"/>
    </xf>
    <xf numFmtId="0" fontId="0" fillId="3" borderId="6" xfId="0" applyFill="1" applyBorder="1"/>
    <xf numFmtId="0" fontId="0" fillId="0" borderId="0" xfId="0" applyAlignment="1">
      <alignment horizontal="center" vertical="top" wrapText="1"/>
    </xf>
    <xf numFmtId="0" fontId="0" fillId="0" borderId="1" xfId="0" applyBorder="1" applyAlignment="1">
      <alignment horizontal="center" vertical="top" wrapText="1"/>
    </xf>
    <xf numFmtId="0" fontId="3" fillId="0" borderId="0" xfId="0" applyFont="1" applyAlignment="1">
      <alignment horizontal="left" wrapText="1"/>
    </xf>
    <xf numFmtId="0" fontId="3" fillId="3" borderId="0" xfId="0" applyFont="1" applyFill="1" applyAlignment="1">
      <alignment wrapText="1"/>
    </xf>
    <xf numFmtId="0" fontId="3" fillId="0" borderId="0" xfId="0" applyFont="1" applyAlignment="1">
      <alignment wrapText="1"/>
    </xf>
    <xf numFmtId="0" fontId="0" fillId="0" borderId="0" xfId="0" applyAlignment="1">
      <alignment vertical="top" wrapText="1"/>
    </xf>
    <xf numFmtId="0" fontId="1" fillId="2" borderId="8" xfId="0" applyFont="1" applyFill="1" applyBorder="1" applyAlignment="1">
      <alignment wrapText="1"/>
    </xf>
    <xf numFmtId="0" fontId="1" fillId="2" borderId="7" xfId="0" applyFont="1" applyFill="1" applyBorder="1"/>
    <xf numFmtId="0" fontId="1" fillId="2" borderId="9" xfId="0" applyFont="1" applyFill="1" applyBorder="1" applyAlignment="1">
      <alignment wrapText="1"/>
    </xf>
    <xf numFmtId="0" fontId="1" fillId="2" borderId="10" xfId="0" applyFont="1" applyFill="1" applyBorder="1" applyAlignment="1">
      <alignment wrapText="1"/>
    </xf>
    <xf numFmtId="0" fontId="1" fillId="2" borderId="7" xfId="0" applyFont="1" applyFill="1" applyBorder="1" applyAlignment="1">
      <alignment wrapText="1"/>
    </xf>
    <xf numFmtId="0" fontId="1" fillId="2" borderId="11" xfId="0" applyFont="1" applyFill="1" applyBorder="1" applyAlignment="1">
      <alignment wrapText="1"/>
    </xf>
    <xf numFmtId="0" fontId="0" fillId="0" borderId="0" xfId="0" applyAlignment="1">
      <alignment horizontal="center"/>
    </xf>
    <xf numFmtId="0" fontId="0" fillId="0" borderId="6" xfId="0" applyBorder="1" applyAlignment="1">
      <alignment vertical="top" wrapText="1"/>
    </xf>
    <xf numFmtId="0" fontId="0" fillId="0" borderId="1" xfId="0" applyBorder="1" applyAlignment="1">
      <alignment vertical="top" wrapText="1"/>
    </xf>
    <xf numFmtId="0" fontId="5" fillId="2" borderId="7" xfId="0" applyFont="1" applyFill="1" applyBorder="1" applyAlignment="1">
      <alignment wrapText="1"/>
    </xf>
    <xf numFmtId="0" fontId="0" fillId="0" borderId="19" xfId="0" applyBorder="1" applyAlignment="1">
      <alignment horizontal="left" vertical="top" wrapText="1"/>
    </xf>
    <xf numFmtId="0" fontId="0" fillId="0" borderId="19" xfId="0" applyBorder="1"/>
    <xf numFmtId="0" fontId="0" fillId="0" borderId="19" xfId="0" applyBorder="1" applyAlignment="1">
      <alignment horizontal="center" vertical="top" wrapText="1"/>
    </xf>
    <xf numFmtId="0" fontId="0" fillId="0" borderId="5" xfId="0" applyBorder="1" applyAlignment="1">
      <alignment vertical="top" wrapText="1"/>
    </xf>
    <xf numFmtId="0" fontId="0" fillId="0" borderId="5" xfId="0" applyBorder="1" applyAlignment="1">
      <alignment vertical="top"/>
    </xf>
    <xf numFmtId="0" fontId="0" fillId="0" borderId="19" xfId="0" applyBorder="1" applyAlignment="1">
      <alignment vertical="top" wrapText="1"/>
    </xf>
    <xf numFmtId="0" fontId="0" fillId="0" borderId="12" xfId="0" applyBorder="1" applyAlignment="1">
      <alignment horizontal="left" vertical="top" wrapText="1"/>
    </xf>
    <xf numFmtId="0" fontId="3" fillId="0" borderId="6" xfId="0" applyFont="1" applyBorder="1" applyAlignment="1">
      <alignment vertical="top" wrapText="1"/>
    </xf>
    <xf numFmtId="0" fontId="5" fillId="2" borderId="33" xfId="0" applyFont="1" applyFill="1" applyBorder="1" applyAlignment="1">
      <alignment wrapText="1"/>
    </xf>
    <xf numFmtId="164" fontId="0" fillId="7" borderId="21" xfId="1" applyNumberFormat="1" applyFont="1" applyFill="1" applyBorder="1" applyAlignment="1">
      <alignment horizontal="left" vertical="top" wrapText="1"/>
    </xf>
    <xf numFmtId="164" fontId="0" fillId="7" borderId="24" xfId="1" applyNumberFormat="1" applyFont="1" applyFill="1" applyBorder="1" applyAlignment="1">
      <alignment horizontal="left" vertical="top" wrapText="1"/>
    </xf>
    <xf numFmtId="44" fontId="0" fillId="7" borderId="21" xfId="2" applyFont="1" applyFill="1" applyBorder="1" applyAlignment="1">
      <alignment horizontal="center" vertical="top" wrapText="1"/>
    </xf>
    <xf numFmtId="44" fontId="0" fillId="7" borderId="24" xfId="2" applyFont="1" applyFill="1" applyBorder="1" applyAlignment="1">
      <alignment horizontal="left" vertical="top" wrapText="1"/>
    </xf>
    <xf numFmtId="44" fontId="0" fillId="7" borderId="32" xfId="2" applyFont="1" applyFill="1" applyBorder="1" applyAlignment="1">
      <alignment horizontal="left" vertical="top" wrapText="1"/>
    </xf>
    <xf numFmtId="0" fontId="7" fillId="0" borderId="0" xfId="3" applyAlignment="1">
      <alignment horizontal="left" vertical="top" wrapText="1"/>
    </xf>
    <xf numFmtId="0" fontId="7" fillId="0" borderId="12" xfId="3" applyBorder="1" applyAlignment="1">
      <alignment horizontal="left" vertical="top" wrapText="1"/>
    </xf>
    <xf numFmtId="0" fontId="0" fillId="0" borderId="12" xfId="0" applyBorder="1" applyAlignment="1">
      <alignment vertical="top" wrapText="1"/>
    </xf>
    <xf numFmtId="164" fontId="0" fillId="7" borderId="22" xfId="1" applyNumberFormat="1" applyFont="1" applyFill="1" applyBorder="1" applyAlignment="1">
      <alignment horizontal="left" vertical="top" wrapText="1"/>
    </xf>
    <xf numFmtId="164" fontId="0" fillId="7" borderId="23" xfId="1" applyNumberFormat="1" applyFont="1" applyFill="1" applyBorder="1" applyAlignment="1">
      <alignment horizontal="left" vertical="top" wrapText="1"/>
    </xf>
    <xf numFmtId="0" fontId="6" fillId="0" borderId="12" xfId="0" applyFont="1" applyBorder="1" applyAlignment="1">
      <alignment vertical="top" wrapText="1"/>
    </xf>
    <xf numFmtId="164" fontId="0" fillId="7" borderId="28" xfId="1" applyNumberFormat="1" applyFont="1" applyFill="1" applyBorder="1" applyAlignment="1">
      <alignment horizontal="left" vertical="top" wrapText="1"/>
    </xf>
    <xf numFmtId="44" fontId="0" fillId="7" borderId="21" xfId="0" applyNumberFormat="1" applyFill="1" applyBorder="1" applyAlignment="1">
      <alignment horizontal="center" vertical="top" wrapText="1"/>
    </xf>
    <xf numFmtId="44" fontId="0" fillId="7" borderId="32" xfId="0" applyNumberFormat="1" applyFill="1" applyBorder="1" applyAlignment="1">
      <alignment horizontal="center" vertical="top" wrapText="1"/>
    </xf>
    <xf numFmtId="44" fontId="0" fillId="7" borderId="24" xfId="0" applyNumberFormat="1" applyFill="1" applyBorder="1" applyAlignment="1">
      <alignment horizontal="center" vertical="top" wrapText="1"/>
    </xf>
    <xf numFmtId="164" fontId="0" fillId="9" borderId="21" xfId="0" applyNumberFormat="1" applyFill="1" applyBorder="1" applyAlignment="1">
      <alignment vertical="top" wrapText="1"/>
    </xf>
    <xf numFmtId="164" fontId="0" fillId="9" borderId="32" xfId="0" applyNumberFormat="1" applyFill="1" applyBorder="1" applyAlignment="1">
      <alignment vertical="top" wrapText="1"/>
    </xf>
    <xf numFmtId="164" fontId="0" fillId="9" borderId="24" xfId="0" applyNumberFormat="1" applyFill="1" applyBorder="1" applyAlignment="1">
      <alignment vertical="top" wrapText="1"/>
    </xf>
    <xf numFmtId="0" fontId="3" fillId="0" borderId="19" xfId="0" applyFont="1" applyBorder="1" applyAlignment="1">
      <alignment horizontal="left" vertical="top"/>
    </xf>
    <xf numFmtId="164" fontId="0" fillId="9" borderId="27" xfId="0" applyNumberFormat="1" applyFill="1" applyBorder="1" applyAlignment="1">
      <alignment vertical="top" wrapText="1"/>
    </xf>
    <xf numFmtId="0" fontId="1" fillId="3" borderId="44" xfId="0" applyFont="1" applyFill="1" applyBorder="1"/>
    <xf numFmtId="0" fontId="0" fillId="3" borderId="45" xfId="0" applyFill="1" applyBorder="1"/>
    <xf numFmtId="0" fontId="0" fillId="3" borderId="46" xfId="0" applyFill="1" applyBorder="1"/>
    <xf numFmtId="0" fontId="0" fillId="3" borderId="48" xfId="0" applyFill="1" applyBorder="1" applyAlignment="1">
      <alignment wrapText="1"/>
    </xf>
    <xf numFmtId="0" fontId="1" fillId="2" borderId="7" xfId="0" applyFont="1" applyFill="1" applyBorder="1" applyAlignment="1">
      <alignment horizontal="center" wrapText="1"/>
    </xf>
    <xf numFmtId="0" fontId="1" fillId="2" borderId="33" xfId="0" applyFont="1" applyFill="1" applyBorder="1" applyAlignment="1">
      <alignment wrapText="1"/>
    </xf>
    <xf numFmtId="0" fontId="0" fillId="0" borderId="12" xfId="0" applyBorder="1" applyAlignment="1">
      <alignment wrapText="1"/>
    </xf>
    <xf numFmtId="0" fontId="7" fillId="0" borderId="12" xfId="3" applyBorder="1" applyAlignment="1">
      <alignment vertical="top" wrapText="1"/>
    </xf>
    <xf numFmtId="0" fontId="3" fillId="0" borderId="12" xfId="0" applyFont="1" applyBorder="1" applyAlignment="1">
      <alignment vertical="top" wrapText="1"/>
    </xf>
    <xf numFmtId="0" fontId="0" fillId="0" borderId="42" xfId="0" applyBorder="1" applyAlignment="1">
      <alignment vertical="top" wrapText="1"/>
    </xf>
    <xf numFmtId="0" fontId="0" fillId="0" borderId="26" xfId="0" applyBorder="1" applyAlignment="1">
      <alignment horizontal="left" vertical="top" wrapText="1"/>
    </xf>
    <xf numFmtId="164" fontId="0" fillId="7" borderId="27" xfId="1" applyNumberFormat="1" applyFont="1" applyFill="1" applyBorder="1" applyAlignment="1">
      <alignment horizontal="left" vertical="top" wrapText="1"/>
    </xf>
    <xf numFmtId="44" fontId="0" fillId="7" borderId="26" xfId="0" applyNumberFormat="1" applyFill="1" applyBorder="1" applyAlignment="1">
      <alignment horizontal="center" vertical="top" wrapText="1"/>
    </xf>
    <xf numFmtId="0" fontId="0" fillId="4" borderId="25" xfId="0" applyFill="1" applyBorder="1" applyAlignment="1">
      <alignment horizontal="left" vertical="top" wrapText="1"/>
    </xf>
    <xf numFmtId="0" fontId="0" fillId="4" borderId="29" xfId="0" applyFill="1" applyBorder="1" applyAlignment="1">
      <alignment horizontal="left" vertical="top" wrapText="1"/>
    </xf>
    <xf numFmtId="0" fontId="0" fillId="0" borderId="34" xfId="0" applyBorder="1" applyAlignment="1">
      <alignment horizontal="left" vertical="top" wrapText="1"/>
    </xf>
    <xf numFmtId="0" fontId="0" fillId="0" borderId="52" xfId="0" applyBorder="1" applyAlignment="1">
      <alignment horizontal="right" vertical="top"/>
    </xf>
    <xf numFmtId="0" fontId="0" fillId="0" borderId="34" xfId="0" applyBorder="1" applyAlignment="1">
      <alignment horizontal="right" vertical="top"/>
    </xf>
    <xf numFmtId="0" fontId="0" fillId="0" borderId="49" xfId="0" applyBorder="1" applyAlignment="1">
      <alignment horizontal="right" vertical="top" wrapText="1"/>
    </xf>
    <xf numFmtId="0" fontId="0" fillId="0" borderId="26" xfId="0" applyBorder="1" applyAlignment="1">
      <alignment horizontal="right" vertical="top" wrapText="1"/>
    </xf>
    <xf numFmtId="0" fontId="0" fillId="0" borderId="34" xfId="0" applyBorder="1" applyAlignment="1">
      <alignment horizontal="right" vertical="top" wrapText="1"/>
    </xf>
    <xf numFmtId="0" fontId="0" fillId="3" borderId="60" xfId="0" applyFill="1" applyBorder="1"/>
    <xf numFmtId="0" fontId="1" fillId="3" borderId="54" xfId="0" applyFont="1" applyFill="1" applyBorder="1" applyAlignment="1">
      <alignment wrapText="1"/>
    </xf>
    <xf numFmtId="0" fontId="1" fillId="3" borderId="54" xfId="0" applyFont="1" applyFill="1" applyBorder="1" applyAlignment="1">
      <alignment horizontal="center"/>
    </xf>
    <xf numFmtId="0" fontId="1" fillId="3" borderId="65" xfId="0" applyFont="1" applyFill="1" applyBorder="1" applyAlignment="1">
      <alignment wrapText="1"/>
    </xf>
    <xf numFmtId="44" fontId="2" fillId="0" borderId="6" xfId="2" applyFont="1" applyBorder="1" applyAlignment="1">
      <alignment vertical="top" wrapText="1"/>
    </xf>
    <xf numFmtId="0" fontId="1" fillId="2" borderId="66" xfId="0" applyFont="1" applyFill="1" applyBorder="1" applyAlignment="1">
      <alignment wrapText="1"/>
    </xf>
    <xf numFmtId="0" fontId="0" fillId="0" borderId="18" xfId="0" applyBorder="1" applyAlignment="1">
      <alignment horizontal="left" vertical="top" wrapText="1"/>
    </xf>
    <xf numFmtId="0" fontId="1" fillId="2" borderId="69" xfId="0" applyFont="1" applyFill="1" applyBorder="1" applyAlignment="1">
      <alignment wrapText="1"/>
    </xf>
    <xf numFmtId="44" fontId="0" fillId="0" borderId="72" xfId="2" applyFont="1" applyBorder="1" applyAlignment="1">
      <alignment horizontal="left" vertical="top" wrapText="1"/>
    </xf>
    <xf numFmtId="44" fontId="0" fillId="0" borderId="21" xfId="2" applyFont="1" applyBorder="1" applyAlignment="1">
      <alignment horizontal="left" vertical="top" wrapText="1"/>
    </xf>
    <xf numFmtId="44" fontId="0" fillId="0" borderId="27" xfId="2" applyFont="1" applyBorder="1" applyAlignment="1">
      <alignment horizontal="left" vertical="top" wrapText="1"/>
    </xf>
    <xf numFmtId="0" fontId="0" fillId="0" borderId="73" xfId="0" applyBorder="1" applyAlignment="1">
      <alignment horizontal="left" vertical="top" wrapText="1"/>
    </xf>
    <xf numFmtId="0" fontId="0" fillId="0" borderId="51" xfId="0" applyBorder="1" applyAlignment="1">
      <alignment horizontal="left" vertical="top" wrapText="1"/>
    </xf>
    <xf numFmtId="0" fontId="0" fillId="0" borderId="76" xfId="0" applyBorder="1" applyAlignment="1">
      <alignment horizontal="left" vertical="top" wrapText="1"/>
    </xf>
    <xf numFmtId="0" fontId="3" fillId="0" borderId="76" xfId="0" applyFont="1" applyBorder="1" applyAlignment="1">
      <alignment vertical="top" wrapText="1"/>
    </xf>
    <xf numFmtId="0" fontId="3" fillId="0" borderId="76" xfId="0" applyFont="1" applyBorder="1" applyAlignment="1">
      <alignment horizontal="left" vertical="top" wrapText="1"/>
    </xf>
    <xf numFmtId="0" fontId="0" fillId="0" borderId="19" xfId="0" applyBorder="1" applyAlignment="1">
      <alignment wrapText="1"/>
    </xf>
    <xf numFmtId="0" fontId="0" fillId="0" borderId="78" xfId="0" applyBorder="1" applyAlignment="1">
      <alignment horizontal="left" vertical="top" wrapText="1"/>
    </xf>
    <xf numFmtId="0" fontId="3" fillId="5" borderId="6" xfId="0" applyFont="1" applyFill="1" applyBorder="1" applyAlignment="1">
      <alignment horizontal="left" vertical="top" wrapText="1"/>
    </xf>
    <xf numFmtId="0" fontId="6" fillId="0" borderId="0" xfId="0" applyFont="1" applyAlignment="1">
      <alignment horizontal="left" vertical="top" wrapText="1"/>
    </xf>
    <xf numFmtId="0" fontId="0" fillId="0" borderId="1" xfId="0" applyBorder="1"/>
    <xf numFmtId="0" fontId="7" fillId="0" borderId="5" xfId="3" applyFill="1" applyBorder="1" applyAlignment="1">
      <alignment horizontal="left" vertical="top" wrapText="1"/>
    </xf>
    <xf numFmtId="0" fontId="3" fillId="5" borderId="5" xfId="0" applyFont="1" applyFill="1" applyBorder="1" applyAlignment="1">
      <alignment horizontal="left" vertical="top" wrapText="1"/>
    </xf>
    <xf numFmtId="0" fontId="7" fillId="0" borderId="12" xfId="3" applyFill="1" applyBorder="1" applyAlignment="1">
      <alignment horizontal="left" vertical="top" wrapText="1"/>
    </xf>
    <xf numFmtId="0" fontId="0" fillId="0" borderId="92" xfId="0" applyBorder="1" applyAlignment="1">
      <alignment horizontal="left" vertical="top" wrapText="1"/>
    </xf>
    <xf numFmtId="0" fontId="0" fillId="0" borderId="98" xfId="0" applyBorder="1" applyAlignment="1">
      <alignment horizontal="right" vertical="top" wrapText="1"/>
    </xf>
    <xf numFmtId="0" fontId="0" fillId="0" borderId="99" xfId="0" applyBorder="1" applyAlignment="1">
      <alignment horizontal="left" vertical="top" wrapText="1"/>
    </xf>
    <xf numFmtId="0" fontId="0" fillId="0" borderId="55" xfId="0" applyBorder="1" applyAlignment="1">
      <alignment horizontal="right" vertical="top" wrapText="1"/>
    </xf>
    <xf numFmtId="0" fontId="0" fillId="0" borderId="26" xfId="0" applyBorder="1" applyAlignment="1">
      <alignment horizontal="right" vertical="top" wrapText="1" indent="1"/>
    </xf>
    <xf numFmtId="0" fontId="6" fillId="0" borderId="34" xfId="0" applyFont="1" applyBorder="1" applyAlignment="1">
      <alignment horizontal="right" vertical="top"/>
    </xf>
    <xf numFmtId="0" fontId="0" fillId="0" borderId="34" xfId="0" applyBorder="1" applyAlignment="1">
      <alignment vertical="top" wrapText="1"/>
    </xf>
    <xf numFmtId="0" fontId="0" fillId="0" borderId="99" xfId="0" applyBorder="1" applyAlignment="1">
      <alignment vertical="top" wrapText="1"/>
    </xf>
    <xf numFmtId="0" fontId="7" fillId="0" borderId="0" xfId="3" applyBorder="1" applyAlignment="1">
      <alignment horizontal="center"/>
    </xf>
    <xf numFmtId="0" fontId="14" fillId="0" borderId="0" xfId="0" applyFont="1" applyAlignment="1">
      <alignment horizontal="left"/>
    </xf>
    <xf numFmtId="164" fontId="0" fillId="9" borderId="26" xfId="0" applyNumberFormat="1" applyFill="1" applyBorder="1" applyAlignment="1">
      <alignment horizontal="center" vertical="top" wrapText="1"/>
    </xf>
    <xf numFmtId="0" fontId="1" fillId="4" borderId="36" xfId="0" applyFont="1" applyFill="1" applyBorder="1" applyAlignment="1">
      <alignment horizontal="left" vertical="top" wrapText="1"/>
    </xf>
    <xf numFmtId="0" fontId="14" fillId="0" borderId="1" xfId="0" applyFont="1" applyBorder="1"/>
    <xf numFmtId="0" fontId="14" fillId="0" borderId="19" xfId="0" applyFont="1" applyBorder="1" applyAlignment="1">
      <alignment vertical="top"/>
    </xf>
    <xf numFmtId="0" fontId="14" fillId="0" borderId="0" xfId="0" applyFont="1"/>
    <xf numFmtId="0" fontId="0" fillId="3" borderId="12" xfId="0" applyFill="1" applyBorder="1" applyAlignment="1">
      <alignment wrapText="1"/>
    </xf>
    <xf numFmtId="0" fontId="0" fillId="3" borderId="18" xfId="0" applyFill="1" applyBorder="1"/>
    <xf numFmtId="0" fontId="0" fillId="3" borderId="112" xfId="0" applyFill="1" applyBorder="1"/>
    <xf numFmtId="0" fontId="1" fillId="3" borderId="113" xfId="0" applyFont="1" applyFill="1" applyBorder="1"/>
    <xf numFmtId="0" fontId="1" fillId="3" borderId="110" xfId="0" applyFont="1" applyFill="1" applyBorder="1" applyAlignment="1">
      <alignment wrapText="1"/>
    </xf>
    <xf numFmtId="0" fontId="1" fillId="3" borderId="110" xfId="0" applyFont="1" applyFill="1" applyBorder="1" applyAlignment="1">
      <alignment horizontal="center"/>
    </xf>
    <xf numFmtId="0" fontId="1" fillId="3" borderId="114" xfId="0" applyFont="1" applyFill="1" applyBorder="1" applyAlignment="1">
      <alignment wrapText="1"/>
    </xf>
    <xf numFmtId="0" fontId="0" fillId="0" borderId="118" xfId="0" applyBorder="1"/>
    <xf numFmtId="0" fontId="0" fillId="0" borderId="115" xfId="0" applyBorder="1"/>
    <xf numFmtId="0" fontId="0" fillId="0" borderId="119" xfId="0" applyBorder="1"/>
    <xf numFmtId="0" fontId="0" fillId="0" borderId="53" xfId="0" applyBorder="1"/>
    <xf numFmtId="0" fontId="0" fillId="0" borderId="120" xfId="0" applyBorder="1"/>
    <xf numFmtId="0" fontId="0" fillId="0" borderId="121" xfId="0" applyBorder="1"/>
    <xf numFmtId="0" fontId="0" fillId="0" borderId="122" xfId="0" applyBorder="1"/>
    <xf numFmtId="0" fontId="1" fillId="3" borderId="60" xfId="0" applyFont="1" applyFill="1" applyBorder="1" applyAlignment="1">
      <alignment horizontal="center"/>
    </xf>
    <xf numFmtId="0" fontId="0" fillId="4" borderId="25" xfId="0" applyFill="1" applyBorder="1" applyAlignment="1">
      <alignment horizontal="center" vertical="top" wrapText="1"/>
    </xf>
    <xf numFmtId="0" fontId="14" fillId="0" borderId="0" xfId="0" applyFont="1" applyAlignment="1">
      <alignment horizontal="center"/>
    </xf>
    <xf numFmtId="0" fontId="0" fillId="0" borderId="71" xfId="0" applyBorder="1" applyAlignment="1">
      <alignment horizontal="right"/>
    </xf>
    <xf numFmtId="0" fontId="0" fillId="0" borderId="125" xfId="0" applyBorder="1" applyAlignment="1">
      <alignment horizontal="right"/>
    </xf>
    <xf numFmtId="44" fontId="0" fillId="0" borderId="22" xfId="2" applyFont="1" applyBorder="1" applyAlignment="1">
      <alignment horizontal="left" vertical="top" wrapText="1"/>
    </xf>
    <xf numFmtId="44" fontId="0" fillId="0" borderId="130" xfId="2" applyFont="1" applyBorder="1" applyAlignment="1">
      <alignment horizontal="left" vertical="top" wrapText="1"/>
    </xf>
    <xf numFmtId="0" fontId="0" fillId="3" borderId="61" xfId="0" applyFill="1" applyBorder="1" applyAlignment="1">
      <alignment horizontal="center"/>
    </xf>
    <xf numFmtId="0" fontId="6" fillId="0" borderId="34" xfId="0" applyFont="1" applyBorder="1" applyAlignment="1">
      <alignment horizontal="right" vertical="top" wrapText="1"/>
    </xf>
    <xf numFmtId="0" fontId="6" fillId="0" borderId="34" xfId="0" applyFont="1" applyBorder="1" applyAlignment="1">
      <alignment horizontal="left" vertical="top" wrapText="1"/>
    </xf>
    <xf numFmtId="0" fontId="6" fillId="0" borderId="38" xfId="0" applyFont="1" applyBorder="1" applyAlignment="1">
      <alignment horizontal="left" vertical="top" wrapText="1"/>
    </xf>
    <xf numFmtId="0" fontId="0" fillId="0" borderId="43" xfId="0" applyBorder="1" applyAlignment="1">
      <alignment horizontal="left" vertical="top"/>
    </xf>
    <xf numFmtId="44" fontId="6" fillId="0" borderId="21" xfId="2" applyFont="1" applyBorder="1" applyAlignment="1">
      <alignment horizontal="left" vertical="top" wrapText="1"/>
    </xf>
    <xf numFmtId="44" fontId="1" fillId="11" borderId="72" xfId="0" applyNumberFormat="1" applyFont="1" applyFill="1" applyBorder="1"/>
    <xf numFmtId="164" fontId="0" fillId="12" borderId="128" xfId="0" applyNumberFormat="1" applyFill="1" applyBorder="1" applyAlignment="1">
      <alignment vertical="top" wrapText="1"/>
    </xf>
    <xf numFmtId="164" fontId="0" fillId="12" borderId="73" xfId="0" applyNumberFormat="1" applyFill="1" applyBorder="1" applyAlignment="1">
      <alignment vertical="top" wrapText="1"/>
    </xf>
    <xf numFmtId="164" fontId="0" fillId="12" borderId="71" xfId="0" applyNumberFormat="1" applyFill="1" applyBorder="1" applyAlignment="1">
      <alignment vertical="top" wrapText="1"/>
    </xf>
    <xf numFmtId="164" fontId="0" fillId="12" borderId="72" xfId="0" applyNumberFormat="1" applyFill="1" applyBorder="1" applyAlignment="1">
      <alignment vertical="top" wrapText="1"/>
    </xf>
    <xf numFmtId="164" fontId="0" fillId="12" borderId="49" xfId="0" applyNumberFormat="1" applyFill="1" applyBorder="1" applyAlignment="1">
      <alignment vertical="top" wrapText="1"/>
    </xf>
    <xf numFmtId="164" fontId="0" fillId="12" borderId="21" xfId="0" applyNumberFormat="1" applyFill="1" applyBorder="1" applyAlignment="1">
      <alignment vertical="top" wrapText="1"/>
    </xf>
    <xf numFmtId="164" fontId="0" fillId="12" borderId="27" xfId="0" applyNumberFormat="1" applyFill="1" applyBorder="1" applyAlignment="1">
      <alignment vertical="top" wrapText="1"/>
    </xf>
    <xf numFmtId="164" fontId="0" fillId="12" borderId="129" xfId="0" applyNumberFormat="1" applyFill="1" applyBorder="1" applyAlignment="1">
      <alignment vertical="top" wrapText="1"/>
    </xf>
    <xf numFmtId="164" fontId="0" fillId="12" borderId="124" xfId="0" applyNumberFormat="1" applyFill="1" applyBorder="1" applyAlignment="1">
      <alignment vertical="top" wrapText="1"/>
    </xf>
    <xf numFmtId="164" fontId="0" fillId="12" borderId="125" xfId="0" applyNumberFormat="1" applyFill="1" applyBorder="1" applyAlignment="1">
      <alignment vertical="top" wrapText="1"/>
    </xf>
    <xf numFmtId="164" fontId="0" fillId="12" borderId="116" xfId="0" applyNumberFormat="1" applyFill="1" applyBorder="1" applyAlignment="1">
      <alignment vertical="top" wrapText="1"/>
    </xf>
    <xf numFmtId="44" fontId="1" fillId="11" borderId="117" xfId="0" applyNumberFormat="1" applyFont="1" applyFill="1" applyBorder="1"/>
    <xf numFmtId="164" fontId="0" fillId="12" borderId="55" xfId="0" applyNumberFormat="1" applyFill="1" applyBorder="1" applyAlignment="1">
      <alignment horizontal="center" vertical="top" wrapText="1"/>
    </xf>
    <xf numFmtId="164" fontId="0" fillId="7" borderId="87" xfId="1" applyNumberFormat="1" applyFont="1" applyFill="1" applyBorder="1" applyAlignment="1">
      <alignment horizontal="left" vertical="top" wrapText="1"/>
    </xf>
    <xf numFmtId="164" fontId="0" fillId="7" borderId="138" xfId="1" applyNumberFormat="1" applyFont="1" applyFill="1" applyBorder="1" applyAlignment="1">
      <alignment horizontal="left" vertical="top" wrapText="1"/>
    </xf>
    <xf numFmtId="0" fontId="0" fillId="4" borderId="139" xfId="0" applyFill="1" applyBorder="1" applyAlignment="1">
      <alignment horizontal="left" vertical="top" wrapText="1"/>
    </xf>
    <xf numFmtId="0" fontId="0" fillId="4" borderId="25" xfId="0" applyFill="1" applyBorder="1" applyAlignment="1">
      <alignment horizontal="left" vertical="top"/>
    </xf>
    <xf numFmtId="0" fontId="3" fillId="4" borderId="25" xfId="0" applyFont="1" applyFill="1" applyBorder="1" applyAlignment="1">
      <alignment horizontal="left" vertical="top" wrapText="1"/>
    </xf>
    <xf numFmtId="0" fontId="0" fillId="4" borderId="140" xfId="0" applyFill="1" applyBorder="1" applyAlignment="1">
      <alignment horizontal="left" vertical="top" wrapText="1"/>
    </xf>
    <xf numFmtId="164" fontId="0" fillId="12" borderId="37" xfId="0" applyNumberFormat="1" applyFill="1" applyBorder="1" applyAlignment="1">
      <alignment horizontal="center" vertical="top" wrapText="1"/>
    </xf>
    <xf numFmtId="0" fontId="0" fillId="0" borderId="134" xfId="0" applyBorder="1" applyAlignment="1">
      <alignment horizontal="center" vertical="top" wrapText="1"/>
    </xf>
    <xf numFmtId="164" fontId="0" fillId="12" borderId="56" xfId="0" applyNumberFormat="1" applyFill="1" applyBorder="1" applyAlignment="1">
      <alignment vertical="top" wrapText="1"/>
    </xf>
    <xf numFmtId="164" fontId="0" fillId="12" borderId="82" xfId="0" applyNumberFormat="1" applyFill="1" applyBorder="1" applyAlignment="1">
      <alignment vertical="top" wrapText="1"/>
    </xf>
    <xf numFmtId="0" fontId="3" fillId="0" borderId="92" xfId="0" applyFont="1" applyBorder="1" applyAlignment="1">
      <alignment horizontal="center" vertical="top" wrapText="1"/>
    </xf>
    <xf numFmtId="0" fontId="0" fillId="0" borderId="90" xfId="0" applyBorder="1" applyAlignment="1">
      <alignment vertical="top"/>
    </xf>
    <xf numFmtId="0" fontId="1" fillId="0" borderId="1" xfId="0" applyFont="1" applyBorder="1" applyAlignment="1">
      <alignment vertical="top"/>
    </xf>
    <xf numFmtId="0" fontId="3" fillId="0" borderId="0" xfId="0" applyFont="1" applyAlignment="1">
      <alignment horizontal="left" vertical="top" wrapText="1"/>
    </xf>
    <xf numFmtId="0" fontId="0" fillId="0" borderId="0" xfId="0" applyAlignment="1">
      <alignment vertical="top"/>
    </xf>
    <xf numFmtId="0" fontId="7" fillId="0" borderId="0" xfId="3" applyBorder="1" applyAlignment="1">
      <alignment horizontal="left" vertical="top" wrapText="1"/>
    </xf>
    <xf numFmtId="0" fontId="7" fillId="0" borderId="0" xfId="3" applyBorder="1" applyAlignment="1">
      <alignment vertical="top"/>
    </xf>
    <xf numFmtId="0" fontId="0" fillId="0" borderId="96" xfId="0" applyBorder="1" applyAlignment="1">
      <alignment horizontal="left" vertical="top" wrapText="1"/>
    </xf>
    <xf numFmtId="164" fontId="0" fillId="9" borderId="21" xfId="0" applyNumberFormat="1" applyFill="1" applyBorder="1" applyAlignment="1">
      <alignment horizontal="center" vertical="top" wrapText="1"/>
    </xf>
    <xf numFmtId="0" fontId="7" fillId="0" borderId="99" xfId="3" applyBorder="1" applyAlignment="1">
      <alignment horizontal="left" vertical="top"/>
    </xf>
    <xf numFmtId="0" fontId="1" fillId="0" borderId="1" xfId="0" applyFont="1" applyBorder="1" applyAlignment="1">
      <alignment horizontal="left"/>
    </xf>
    <xf numFmtId="164" fontId="0" fillId="9" borderId="13" xfId="0" applyNumberFormat="1" applyFill="1" applyBorder="1" applyAlignment="1">
      <alignment horizontal="center" vertical="top" wrapText="1"/>
    </xf>
    <xf numFmtId="164" fontId="0" fillId="9" borderId="56" xfId="0" applyNumberFormat="1" applyFill="1" applyBorder="1" applyAlignment="1">
      <alignment horizontal="center" vertical="top" wrapText="1"/>
    </xf>
    <xf numFmtId="164" fontId="0" fillId="9" borderId="114" xfId="0" applyNumberFormat="1" applyFill="1" applyBorder="1" applyAlignment="1">
      <alignment horizontal="center" vertical="top" wrapText="1"/>
    </xf>
    <xf numFmtId="164" fontId="0" fillId="9" borderId="138" xfId="0" applyNumberFormat="1" applyFill="1" applyBorder="1" applyAlignment="1">
      <alignment vertical="top" wrapText="1"/>
    </xf>
    <xf numFmtId="164" fontId="0" fillId="9" borderId="141" xfId="0" applyNumberFormat="1" applyFill="1" applyBorder="1" applyAlignment="1">
      <alignment vertical="top" wrapText="1"/>
    </xf>
    <xf numFmtId="164" fontId="0" fillId="9" borderId="57" xfId="0" applyNumberFormat="1" applyFill="1" applyBorder="1" applyAlignment="1">
      <alignment vertical="top" wrapText="1"/>
    </xf>
    <xf numFmtId="164" fontId="0" fillId="9" borderId="20" xfId="0" applyNumberFormat="1" applyFill="1" applyBorder="1" applyAlignment="1">
      <alignment horizontal="center" vertical="top" wrapText="1"/>
    </xf>
    <xf numFmtId="164" fontId="0" fillId="9" borderId="55" xfId="0" applyNumberFormat="1" applyFill="1" applyBorder="1" applyAlignment="1">
      <alignment horizontal="center" vertical="top" wrapText="1"/>
    </xf>
    <xf numFmtId="164" fontId="0" fillId="9" borderId="24" xfId="0" applyNumberFormat="1" applyFill="1" applyBorder="1" applyAlignment="1">
      <alignment horizontal="center" vertical="top" wrapText="1"/>
    </xf>
    <xf numFmtId="0" fontId="0" fillId="0" borderId="36" xfId="0" applyBorder="1" applyAlignment="1">
      <alignment horizontal="left" vertical="top" wrapText="1"/>
    </xf>
    <xf numFmtId="164" fontId="0" fillId="7" borderId="26" xfId="1" applyNumberFormat="1" applyFont="1" applyFill="1" applyBorder="1" applyAlignment="1">
      <alignment horizontal="left" vertical="top" wrapText="1"/>
    </xf>
    <xf numFmtId="164" fontId="0" fillId="7" borderId="37" xfId="1" applyNumberFormat="1" applyFont="1" applyFill="1" applyBorder="1" applyAlignment="1">
      <alignment horizontal="left" vertical="top" wrapText="1"/>
    </xf>
    <xf numFmtId="0" fontId="0" fillId="0" borderId="25" xfId="0" applyBorder="1" applyAlignment="1">
      <alignment horizontal="left" vertical="top" wrapText="1"/>
    </xf>
    <xf numFmtId="0" fontId="12" fillId="2" borderId="68" xfId="0" applyFont="1" applyFill="1" applyBorder="1" applyAlignment="1">
      <alignment horizontal="center" wrapText="1"/>
    </xf>
    <xf numFmtId="164" fontId="0" fillId="9" borderId="150" xfId="0" applyNumberFormat="1" applyFill="1" applyBorder="1" applyAlignment="1">
      <alignment horizontal="center" vertical="top" wrapText="1"/>
    </xf>
    <xf numFmtId="164" fontId="0" fillId="9" borderId="151" xfId="0" applyNumberFormat="1" applyFill="1" applyBorder="1" applyAlignment="1">
      <alignment horizontal="center" vertical="top" wrapText="1"/>
    </xf>
    <xf numFmtId="164" fontId="0" fillId="9" borderId="152" xfId="0" applyNumberFormat="1" applyFill="1" applyBorder="1" applyAlignment="1">
      <alignment vertical="top" wrapText="1"/>
    </xf>
    <xf numFmtId="0" fontId="0" fillId="0" borderId="123" xfId="0" applyBorder="1" applyAlignment="1">
      <alignment horizontal="left" vertical="top" wrapText="1"/>
    </xf>
    <xf numFmtId="0" fontId="0" fillId="0" borderId="153" xfId="0" applyBorder="1" applyAlignment="1">
      <alignment horizontal="right" vertical="top" wrapText="1"/>
    </xf>
    <xf numFmtId="0" fontId="0" fillId="0" borderId="142" xfId="0" applyBorder="1"/>
    <xf numFmtId="0" fontId="0" fillId="0" borderId="12" xfId="0" applyBorder="1"/>
    <xf numFmtId="0" fontId="0" fillId="0" borderId="96" xfId="0" applyBorder="1" applyAlignment="1">
      <alignment wrapText="1"/>
    </xf>
    <xf numFmtId="0" fontId="0" fillId="0" borderId="96" xfId="0" applyBorder="1"/>
    <xf numFmtId="0" fontId="0" fillId="0" borderId="142" xfId="0" applyBorder="1" applyAlignment="1">
      <alignment vertical="top" wrapText="1"/>
    </xf>
    <xf numFmtId="0" fontId="3" fillId="0" borderId="96" xfId="0" applyFont="1" applyBorder="1" applyAlignment="1">
      <alignment horizontal="left" vertical="top" wrapText="1"/>
    </xf>
    <xf numFmtId="0" fontId="0" fillId="0" borderId="43" xfId="0" applyBorder="1" applyAlignment="1">
      <alignment horizontal="right" vertical="top" wrapText="1"/>
    </xf>
    <xf numFmtId="0" fontId="0" fillId="0" borderId="26" xfId="0" applyBorder="1" applyAlignment="1">
      <alignment horizontal="right" vertical="top"/>
    </xf>
    <xf numFmtId="0" fontId="0" fillId="0" borderId="55" xfId="0" applyBorder="1" applyAlignment="1">
      <alignment horizontal="right" vertical="top"/>
    </xf>
    <xf numFmtId="164" fontId="0" fillId="11" borderId="138" xfId="0" applyNumberFormat="1" applyFill="1" applyBorder="1" applyAlignment="1">
      <alignment horizontal="center" vertical="top" wrapText="1"/>
    </xf>
    <xf numFmtId="164" fontId="0" fillId="12" borderId="22" xfId="0" applyNumberFormat="1" applyFill="1" applyBorder="1" applyAlignment="1">
      <alignment vertical="top" wrapText="1"/>
    </xf>
    <xf numFmtId="0" fontId="1" fillId="0" borderId="90" xfId="0" applyFont="1" applyBorder="1" applyAlignment="1">
      <alignment horizontal="left"/>
    </xf>
    <xf numFmtId="0" fontId="0" fillId="0" borderId="91" xfId="0" applyBorder="1" applyAlignment="1">
      <alignment horizontal="left" vertical="top" wrapText="1"/>
    </xf>
    <xf numFmtId="164" fontId="0" fillId="12" borderId="23" xfId="0" applyNumberFormat="1" applyFill="1" applyBorder="1" applyAlignment="1">
      <alignment vertical="top" wrapText="1"/>
    </xf>
    <xf numFmtId="164" fontId="0" fillId="12" borderId="156" xfId="0" applyNumberFormat="1" applyFill="1" applyBorder="1" applyAlignment="1">
      <alignment vertical="top" wrapText="1"/>
    </xf>
    <xf numFmtId="0" fontId="0" fillId="0" borderId="34" xfId="0" applyBorder="1" applyAlignment="1">
      <alignment horizontal="left" vertical="center" wrapText="1"/>
    </xf>
    <xf numFmtId="44" fontId="0" fillId="11" borderId="23" xfId="0" applyNumberFormat="1" applyFill="1" applyBorder="1"/>
    <xf numFmtId="44" fontId="0" fillId="11" borderId="27" xfId="0" applyNumberFormat="1" applyFill="1" applyBorder="1"/>
    <xf numFmtId="0" fontId="0" fillId="0" borderId="100" xfId="0" applyBorder="1"/>
    <xf numFmtId="0" fontId="0" fillId="0" borderId="6" xfId="0" applyBorder="1"/>
    <xf numFmtId="0" fontId="0" fillId="0" borderId="101" xfId="0" applyBorder="1"/>
    <xf numFmtId="164" fontId="0" fillId="16" borderId="27" xfId="1" applyNumberFormat="1" applyFont="1" applyFill="1" applyBorder="1" applyAlignment="1">
      <alignment horizontal="left" vertical="top" wrapText="1"/>
    </xf>
    <xf numFmtId="164" fontId="0" fillId="16" borderId="21" xfId="1" applyNumberFormat="1" applyFont="1" applyFill="1" applyBorder="1" applyAlignment="1">
      <alignment horizontal="left" vertical="top" wrapText="1"/>
    </xf>
    <xf numFmtId="164" fontId="0" fillId="16" borderId="22" xfId="1" applyNumberFormat="1" applyFont="1" applyFill="1" applyBorder="1" applyAlignment="1">
      <alignment horizontal="left" vertical="top" wrapText="1"/>
    </xf>
    <xf numFmtId="164" fontId="0" fillId="16" borderId="72" xfId="1" applyNumberFormat="1" applyFont="1" applyFill="1" applyBorder="1" applyAlignment="1">
      <alignment horizontal="left" vertical="top" wrapText="1"/>
    </xf>
    <xf numFmtId="164" fontId="0" fillId="16" borderId="70" xfId="1" applyNumberFormat="1" applyFont="1" applyFill="1" applyBorder="1" applyAlignment="1">
      <alignment horizontal="left" vertical="top" wrapText="1"/>
    </xf>
    <xf numFmtId="0" fontId="14" fillId="0" borderId="1" xfId="0" applyFont="1" applyBorder="1" applyAlignment="1">
      <alignment horizontal="left"/>
    </xf>
    <xf numFmtId="0" fontId="14" fillId="0" borderId="169" xfId="0" applyFont="1" applyBorder="1"/>
    <xf numFmtId="0" fontId="0" fillId="0" borderId="58" xfId="0" applyBorder="1" applyAlignment="1">
      <alignment horizontal="left" vertical="top" wrapText="1"/>
    </xf>
    <xf numFmtId="0" fontId="7" fillId="0" borderId="96" xfId="3" applyBorder="1" applyAlignment="1">
      <alignment horizontal="center"/>
    </xf>
    <xf numFmtId="0" fontId="7" fillId="0" borderId="96" xfId="3" applyBorder="1" applyAlignment="1">
      <alignment vertical="top" wrapText="1"/>
    </xf>
    <xf numFmtId="0" fontId="0" fillId="0" borderId="41" xfId="0" applyBorder="1" applyAlignment="1">
      <alignment horizontal="right" vertical="top" wrapText="1"/>
    </xf>
    <xf numFmtId="0" fontId="0" fillId="0" borderId="38" xfId="0" applyBorder="1" applyAlignment="1">
      <alignment horizontal="left" vertical="top" wrapText="1"/>
    </xf>
    <xf numFmtId="164" fontId="0" fillId="6" borderId="49" xfId="1" applyNumberFormat="1" applyFont="1" applyFill="1" applyBorder="1" applyAlignment="1" applyProtection="1">
      <alignment horizontal="center" vertical="top" wrapText="1"/>
      <protection locked="0"/>
    </xf>
    <xf numFmtId="44" fontId="0" fillId="6" borderId="143"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144" xfId="0" applyNumberFormat="1" applyFill="1" applyBorder="1" applyAlignment="1" applyProtection="1">
      <alignment vertical="top"/>
      <protection locked="0"/>
    </xf>
    <xf numFmtId="0" fontId="0" fillId="13" borderId="24" xfId="0" applyFill="1" applyBorder="1" applyAlignment="1" applyProtection="1">
      <alignment horizontal="center" vertical="center" wrapText="1"/>
      <protection locked="0"/>
    </xf>
    <xf numFmtId="44" fontId="0" fillId="6" borderId="103" xfId="1" applyNumberFormat="1" applyFont="1" applyFill="1" applyBorder="1" applyAlignment="1" applyProtection="1">
      <alignment horizontal="left" vertical="top" wrapText="1"/>
      <protection locked="0"/>
    </xf>
    <xf numFmtId="44" fontId="0" fillId="6" borderId="16" xfId="2"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44" fontId="0" fillId="6" borderId="17" xfId="2" applyFont="1" applyFill="1" applyBorder="1" applyAlignment="1" applyProtection="1">
      <alignment horizontal="left" vertical="top" wrapText="1"/>
      <protection locked="0"/>
    </xf>
    <xf numFmtId="0" fontId="0" fillId="13" borderId="127" xfId="0" applyFill="1" applyBorder="1" applyAlignment="1" applyProtection="1">
      <alignment horizontal="center" vertical="center" wrapText="1"/>
      <protection locked="0"/>
    </xf>
    <xf numFmtId="44" fontId="0" fillId="6" borderId="16" xfId="1" applyNumberFormat="1" applyFont="1" applyFill="1" applyBorder="1" applyAlignment="1" applyProtection="1">
      <alignment horizontal="left" vertical="top" wrapText="1"/>
      <protection locked="0"/>
    </xf>
    <xf numFmtId="44" fontId="0" fillId="6" borderId="14" xfId="1" applyNumberFormat="1" applyFont="1" applyFill="1" applyBorder="1" applyAlignment="1" applyProtection="1">
      <alignment horizontal="center" vertical="top" wrapText="1"/>
      <protection locked="0"/>
    </xf>
    <xf numFmtId="44" fontId="0" fillId="6" borderId="105" xfId="1" applyNumberFormat="1" applyFont="1" applyFill="1" applyBorder="1" applyAlignment="1" applyProtection="1">
      <alignment horizontal="left" vertical="top" wrapText="1"/>
      <protection locked="0"/>
    </xf>
    <xf numFmtId="44" fontId="0" fillId="6" borderId="89"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14"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14"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44" fontId="0" fillId="6" borderId="16"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44" fontId="0" fillId="6" borderId="16"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15" xfId="2" applyFont="1" applyFill="1" applyBorder="1" applyAlignment="1" applyProtection="1">
      <alignment horizontal="left" vertical="top" wrapText="1"/>
      <protection locked="0"/>
    </xf>
    <xf numFmtId="44" fontId="0" fillId="6" borderId="106" xfId="2" applyFont="1" applyFill="1" applyBorder="1" applyAlignment="1" applyProtection="1">
      <alignment horizontal="left" vertical="top" wrapText="1"/>
      <protection locked="0"/>
    </xf>
    <xf numFmtId="44" fontId="0" fillId="6" borderId="0"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8" borderId="23" xfId="1" applyNumberFormat="1" applyFont="1" applyFill="1" applyBorder="1" applyAlignment="1" applyProtection="1">
      <alignment horizontal="left" vertical="top" wrapText="1"/>
      <protection locked="0"/>
    </xf>
    <xf numFmtId="164" fontId="0" fillId="8" borderId="23" xfId="1" applyNumberFormat="1"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6" borderId="24" xfId="0"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44" fontId="0" fillId="6" borderId="21" xfId="2" applyFont="1" applyFill="1" applyBorder="1" applyAlignment="1" applyProtection="1">
      <alignment horizontal="left" vertical="top" wrapText="1"/>
      <protection locked="0"/>
    </xf>
    <xf numFmtId="44" fontId="0" fillId="6" borderId="21"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24" xfId="2" applyFont="1" applyFill="1" applyBorder="1" applyAlignment="1" applyProtection="1">
      <alignment horizontal="left" vertical="top" wrapText="1"/>
      <protection locked="0"/>
    </xf>
    <xf numFmtId="44" fontId="0" fillId="6" borderId="107" xfId="2" applyFont="1" applyFill="1" applyBorder="1" applyAlignment="1" applyProtection="1">
      <alignment horizontal="left" vertical="top" wrapText="1"/>
      <protection locked="0"/>
    </xf>
    <xf numFmtId="44" fontId="0" fillId="6" borderId="21"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44" fontId="0" fillId="6" borderId="24"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44" fontId="0" fillId="6" borderId="27" xfId="2" applyFont="1" applyFill="1" applyBorder="1" applyAlignment="1" applyProtection="1">
      <alignment horizontal="left" vertical="top" wrapText="1"/>
      <protection locked="0"/>
    </xf>
    <xf numFmtId="44" fontId="0" fillId="6" borderId="26" xfId="2" applyFont="1" applyFill="1" applyBorder="1" applyAlignment="1" applyProtection="1">
      <alignment horizontal="left" vertical="top" wrapText="1"/>
      <protection locked="0"/>
    </xf>
    <xf numFmtId="0" fontId="0" fillId="13" borderId="51" xfId="0" applyFill="1" applyBorder="1" applyAlignment="1" applyProtection="1">
      <alignment horizontal="center" vertical="center" wrapText="1"/>
      <protection locked="0"/>
    </xf>
    <xf numFmtId="44" fontId="0" fillId="6" borderId="20" xfId="2" applyFont="1" applyFill="1" applyBorder="1" applyAlignment="1" applyProtection="1">
      <alignment horizontal="left" vertical="top" wrapText="1"/>
      <protection locked="0"/>
    </xf>
    <xf numFmtId="44" fontId="0" fillId="6" borderId="22"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22" xfId="2" applyFont="1" applyFill="1" applyBorder="1" applyAlignment="1" applyProtection="1">
      <alignment horizontal="left" vertical="top" wrapText="1"/>
      <protection locked="0"/>
    </xf>
    <xf numFmtId="0" fontId="0" fillId="13" borderId="126" xfId="0" applyFill="1" applyBorder="1" applyAlignment="1" applyProtection="1">
      <alignment horizontal="center" vertical="center" wrapText="1"/>
      <protection locked="0"/>
    </xf>
    <xf numFmtId="44" fontId="0" fillId="6" borderId="32" xfId="2" applyFont="1" applyFill="1" applyBorder="1" applyAlignment="1" applyProtection="1">
      <alignment horizontal="left" vertical="top" wrapText="1"/>
      <protection locked="0"/>
    </xf>
    <xf numFmtId="44" fontId="0" fillId="6" borderId="26" xfId="0" applyNumberFormat="1" applyFill="1" applyBorder="1" applyAlignment="1" applyProtection="1">
      <alignment vertical="top" wrapText="1"/>
      <protection locked="0"/>
    </xf>
    <xf numFmtId="44" fontId="0" fillId="6" borderId="35" xfId="0" applyNumberFormat="1" applyFill="1" applyBorder="1" applyAlignment="1" applyProtection="1">
      <alignment vertical="top" wrapText="1"/>
      <protection locked="0"/>
    </xf>
    <xf numFmtId="44" fontId="0" fillId="6" borderId="108" xfId="0" applyNumberFormat="1" applyFill="1" applyBorder="1" applyAlignment="1" applyProtection="1">
      <alignment vertical="top" wrapText="1"/>
      <protection locked="0"/>
    </xf>
    <xf numFmtId="44" fontId="0" fillId="6" borderId="21" xfId="0" applyNumberForma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44" fontId="0" fillId="6" borderId="22" xfId="0" applyNumberForma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44" fontId="0" fillId="6" borderId="20" xfId="2"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44" fontId="0" fillId="6" borderId="24" xfId="0" applyNumberFormat="1" applyFill="1" applyBorder="1" applyAlignment="1" applyProtection="1">
      <alignment vertical="top" wrapText="1"/>
      <protection locked="0"/>
    </xf>
    <xf numFmtId="0" fontId="0" fillId="13" borderId="78" xfId="0" applyFill="1" applyBorder="1" applyAlignment="1" applyProtection="1">
      <alignment horizontal="center" vertical="center" wrapText="1"/>
      <protection locked="0"/>
    </xf>
    <xf numFmtId="44" fontId="0" fillId="6" borderId="22"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44" fontId="0" fillId="6" borderId="82" xfId="2" applyFont="1" applyFill="1" applyBorder="1" applyAlignment="1" applyProtection="1">
      <alignment horizontal="left" vertical="top" wrapText="1"/>
      <protection locked="0"/>
    </xf>
    <xf numFmtId="44" fontId="0" fillId="6" borderId="94" xfId="2" applyFont="1" applyFill="1" applyBorder="1" applyAlignment="1" applyProtection="1">
      <alignment horizontal="left" vertical="top" wrapText="1"/>
      <protection locked="0"/>
    </xf>
    <xf numFmtId="44" fontId="0" fillId="6" borderId="85" xfId="2"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4" fontId="0" fillId="6" borderId="93" xfId="2" applyFont="1" applyFill="1" applyBorder="1" applyAlignment="1" applyProtection="1">
      <alignment horizontal="left" vertical="top" wrapText="1"/>
      <protection locked="0"/>
    </xf>
    <xf numFmtId="2" fontId="1" fillId="6" borderId="50" xfId="0" applyNumberFormat="1" applyFont="1" applyFill="1" applyBorder="1" applyAlignment="1" applyProtection="1">
      <alignment horizontal="left"/>
      <protection locked="0"/>
    </xf>
    <xf numFmtId="2" fontId="1" fillId="6" borderId="146" xfId="0" applyNumberFormat="1" applyFont="1" applyFill="1" applyBorder="1" applyAlignment="1" applyProtection="1">
      <alignment horizontal="left"/>
      <protection locked="0"/>
    </xf>
    <xf numFmtId="164" fontId="0" fillId="14" borderId="71" xfId="1" applyNumberFormat="1" applyFont="1" applyFill="1" applyBorder="1" applyAlignment="1" applyProtection="1">
      <alignment horizontal="center" vertical="top" wrapText="1"/>
      <protection locked="0"/>
    </xf>
    <xf numFmtId="164" fontId="0" fillId="14" borderId="49" xfId="1" applyNumberFormat="1" applyFont="1" applyFill="1" applyBorder="1" applyAlignment="1" applyProtection="1">
      <alignment horizontal="center" vertical="top" wrapText="1"/>
      <protection locked="0"/>
    </xf>
    <xf numFmtId="44" fontId="0" fillId="14" borderId="21"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164" fontId="0" fillId="14" borderId="84" xfId="1" applyNumberFormat="1" applyFont="1" applyFill="1" applyBorder="1" applyAlignment="1" applyProtection="1">
      <alignment horizontal="center" vertical="top" wrapText="1"/>
      <protection locked="0"/>
    </xf>
    <xf numFmtId="44" fontId="0" fillId="14" borderId="78" xfId="2" applyFont="1" applyFill="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165" fontId="14" fillId="0" borderId="0" xfId="0" applyNumberFormat="1" applyFont="1" applyAlignment="1">
      <alignment horizontal="center"/>
    </xf>
    <xf numFmtId="165" fontId="0" fillId="0" borderId="0" xfId="0" applyNumberFormat="1" applyAlignment="1">
      <alignment horizontal="center"/>
    </xf>
    <xf numFmtId="165" fontId="0" fillId="9" borderId="26" xfId="0" applyNumberFormat="1" applyFill="1" applyBorder="1" applyAlignment="1">
      <alignment horizontal="center" vertical="top" wrapText="1"/>
    </xf>
    <xf numFmtId="165" fontId="0" fillId="9" borderId="35" xfId="0" applyNumberFormat="1" applyFill="1" applyBorder="1" applyAlignment="1">
      <alignment horizontal="center" vertical="top" wrapText="1"/>
    </xf>
    <xf numFmtId="165" fontId="0" fillId="9" borderId="67" xfId="0" applyNumberFormat="1" applyFill="1" applyBorder="1" applyAlignment="1">
      <alignment horizontal="center" vertical="top" wrapText="1"/>
    </xf>
    <xf numFmtId="165" fontId="0" fillId="7" borderId="35" xfId="0" applyNumberFormat="1" applyFill="1" applyBorder="1" applyAlignment="1">
      <alignment horizontal="center" vertical="top" wrapText="1"/>
    </xf>
    <xf numFmtId="165" fontId="0" fillId="7" borderId="67" xfId="0" applyNumberFormat="1" applyFill="1" applyBorder="1" applyAlignment="1">
      <alignment horizontal="center" vertical="top" wrapText="1"/>
    </xf>
    <xf numFmtId="165" fontId="0" fillId="7" borderId="26" xfId="0" applyNumberFormat="1" applyFill="1" applyBorder="1" applyAlignment="1">
      <alignment horizontal="center" vertical="top" wrapText="1"/>
    </xf>
    <xf numFmtId="165" fontId="0" fillId="7" borderId="37" xfId="0" applyNumberFormat="1" applyFill="1" applyBorder="1" applyAlignment="1">
      <alignment horizontal="center" vertical="top" wrapText="1"/>
    </xf>
    <xf numFmtId="165" fontId="0" fillId="7" borderId="123" xfId="1" applyNumberFormat="1" applyFont="1" applyFill="1" applyBorder="1" applyAlignment="1">
      <alignment horizontal="center" vertical="top" wrapText="1"/>
    </xf>
    <xf numFmtId="165" fontId="0" fillId="7" borderId="49" xfId="1" applyNumberFormat="1" applyFont="1" applyFill="1" applyBorder="1" applyAlignment="1">
      <alignment horizontal="center" vertical="top" wrapText="1"/>
    </xf>
    <xf numFmtId="165" fontId="0" fillId="7" borderId="41" xfId="1" applyNumberFormat="1" applyFont="1" applyFill="1" applyBorder="1" applyAlignment="1">
      <alignment horizontal="center" vertical="top" wrapText="1"/>
    </xf>
    <xf numFmtId="165" fontId="0" fillId="7" borderId="34" xfId="1" applyNumberFormat="1" applyFont="1" applyFill="1" applyBorder="1" applyAlignment="1">
      <alignment horizontal="center" vertical="top" wrapText="1"/>
    </xf>
    <xf numFmtId="165" fontId="0" fillId="7" borderId="37" xfId="1" applyNumberFormat="1" applyFont="1" applyFill="1" applyBorder="1" applyAlignment="1">
      <alignment horizontal="center" vertical="top" wrapText="1"/>
    </xf>
    <xf numFmtId="165" fontId="0" fillId="7" borderId="67" xfId="1" applyNumberFormat="1" applyFont="1" applyFill="1" applyBorder="1" applyAlignment="1">
      <alignment horizontal="center" vertical="top" wrapText="1"/>
    </xf>
    <xf numFmtId="1" fontId="0" fillId="6" borderId="102" xfId="1" applyNumberFormat="1" applyFont="1" applyFill="1" applyBorder="1" applyAlignment="1" applyProtection="1">
      <alignment horizontal="center" vertical="top" wrapText="1"/>
      <protection locked="0"/>
    </xf>
    <xf numFmtId="1" fontId="0" fillId="7" borderId="40" xfId="1" applyNumberFormat="1" applyFont="1" applyFill="1" applyBorder="1" applyAlignment="1">
      <alignment horizontal="center" vertical="top" wrapText="1"/>
    </xf>
    <xf numFmtId="1" fontId="0" fillId="7" borderId="38" xfId="1" applyNumberFormat="1" applyFont="1" applyFill="1" applyBorder="1" applyAlignment="1">
      <alignment horizontal="center" vertical="top" wrapText="1"/>
    </xf>
    <xf numFmtId="1" fontId="0" fillId="7" borderId="84" xfId="1" applyNumberFormat="1" applyFont="1" applyFill="1" applyBorder="1" applyAlignment="1">
      <alignment horizontal="center" vertical="top" wrapText="1"/>
    </xf>
    <xf numFmtId="1" fontId="0" fillId="7" borderId="49" xfId="1" applyNumberFormat="1" applyFont="1" applyFill="1" applyBorder="1" applyAlignment="1">
      <alignment horizontal="center" vertical="top" wrapText="1"/>
    </xf>
    <xf numFmtId="1" fontId="0" fillId="6" borderId="147" xfId="4" applyNumberFormat="1" applyFont="1" applyFill="1" applyBorder="1" applyAlignment="1" applyProtection="1">
      <alignment horizontal="center" vertical="top" wrapText="1"/>
      <protection locked="0"/>
    </xf>
    <xf numFmtId="1" fontId="0" fillId="6" borderId="30" xfId="4" applyNumberFormat="1" applyFont="1" applyFill="1" applyBorder="1" applyAlignment="1" applyProtection="1">
      <alignment horizontal="center" vertical="top" wrapText="1"/>
      <protection locked="0"/>
    </xf>
    <xf numFmtId="1" fontId="0" fillId="6" borderId="31" xfId="4" applyNumberFormat="1" applyFont="1" applyFill="1" applyBorder="1" applyAlignment="1" applyProtection="1">
      <alignment horizontal="center" vertical="top" wrapText="1"/>
      <protection locked="0"/>
    </xf>
    <xf numFmtId="1" fontId="0" fillId="6" borderId="102" xfId="4" applyNumberFormat="1" applyFont="1" applyFill="1" applyBorder="1" applyAlignment="1" applyProtection="1">
      <alignment horizontal="center" vertical="top" wrapText="1"/>
      <protection locked="0"/>
    </xf>
    <xf numFmtId="1" fontId="0" fillId="6" borderId="104" xfId="4" applyNumberFormat="1" applyFont="1" applyFill="1" applyBorder="1" applyAlignment="1" applyProtection="1">
      <alignment horizontal="center" vertical="top" wrapText="1"/>
      <protection locked="0"/>
    </xf>
    <xf numFmtId="1" fontId="0" fillId="8" borderId="43" xfId="1" applyNumberFormat="1" applyFont="1" applyFill="1" applyBorder="1" applyAlignment="1" applyProtection="1">
      <alignment horizontal="center" vertical="top" wrapText="1"/>
      <protection locked="0"/>
    </xf>
    <xf numFmtId="1" fontId="0" fillId="6" borderId="34" xfId="4" applyNumberFormat="1" applyFont="1" applyFill="1" applyBorder="1" applyAlignment="1" applyProtection="1">
      <alignment horizontal="center" vertical="top" wrapText="1"/>
      <protection locked="0"/>
    </xf>
    <xf numFmtId="1" fontId="0" fillId="6" borderId="34" xfId="2" applyNumberFormat="1" applyFont="1" applyFill="1" applyBorder="1" applyAlignment="1" applyProtection="1">
      <alignment horizontal="center" vertical="top" wrapText="1"/>
      <protection locked="0"/>
    </xf>
    <xf numFmtId="1" fontId="0" fillId="8" borderId="41" xfId="1" applyNumberFormat="1" applyFont="1" applyFill="1" applyBorder="1" applyAlignment="1" applyProtection="1">
      <alignment horizontal="center" vertical="top" wrapText="1"/>
      <protection locked="0"/>
    </xf>
    <xf numFmtId="1" fontId="0" fillId="6" borderId="37" xfId="2" applyNumberFormat="1" applyFont="1" applyFill="1" applyBorder="1" applyAlignment="1" applyProtection="1">
      <alignment horizontal="center" vertical="top" wrapText="1"/>
      <protection locked="0"/>
    </xf>
    <xf numFmtId="1" fontId="0" fillId="6" borderId="38" xfId="2" applyNumberFormat="1" applyFont="1" applyFill="1" applyBorder="1" applyAlignment="1" applyProtection="1">
      <alignment horizontal="center" vertical="top" wrapText="1"/>
      <protection locked="0"/>
    </xf>
    <xf numFmtId="1" fontId="0" fillId="6" borderId="26" xfId="2" applyNumberFormat="1" applyFont="1" applyFill="1" applyBorder="1" applyAlignment="1" applyProtection="1">
      <alignment horizontal="center" vertical="top" wrapText="1"/>
      <protection locked="0"/>
    </xf>
    <xf numFmtId="1" fontId="0" fillId="6" borderId="35" xfId="2" applyNumberFormat="1" applyFont="1" applyFill="1" applyBorder="1" applyAlignment="1" applyProtection="1">
      <alignment horizontal="center" vertical="top" wrapText="1"/>
      <protection locked="0"/>
    </xf>
    <xf numFmtId="1" fontId="0" fillId="6" borderId="26" xfId="0" applyNumberFormat="1" applyFill="1" applyBorder="1" applyAlignment="1" applyProtection="1">
      <alignment horizontal="center" vertical="top" wrapText="1"/>
      <protection locked="0"/>
    </xf>
    <xf numFmtId="1" fontId="0" fillId="6" borderId="49" xfId="2" applyNumberFormat="1" applyFont="1" applyFill="1" applyBorder="1" applyAlignment="1" applyProtection="1">
      <alignment horizontal="center" vertical="top" wrapText="1"/>
      <protection locked="0"/>
    </xf>
    <xf numFmtId="1" fontId="0" fillId="6" borderId="49" xfId="1" applyNumberFormat="1" applyFont="1" applyFill="1" applyBorder="1" applyAlignment="1" applyProtection="1">
      <alignment horizontal="center" vertical="top" wrapText="1"/>
      <protection locked="0"/>
    </xf>
    <xf numFmtId="1" fontId="0" fillId="6" borderId="149" xfId="1" applyNumberFormat="1" applyFont="1" applyFill="1" applyBorder="1" applyAlignment="1" applyProtection="1">
      <alignment horizontal="center" vertical="top" wrapText="1"/>
      <protection locked="0"/>
    </xf>
    <xf numFmtId="0" fontId="1" fillId="0" borderId="0" xfId="0" applyFont="1" applyAlignment="1">
      <alignment horizontal="left" vertical="top"/>
    </xf>
    <xf numFmtId="49" fontId="0" fillId="6" borderId="51" xfId="0" applyNumberFormat="1" applyFill="1" applyBorder="1" applyAlignment="1" applyProtection="1">
      <alignment horizontal="left" vertical="center" wrapText="1"/>
      <protection locked="0"/>
    </xf>
    <xf numFmtId="49" fontId="0" fillId="6" borderId="51" xfId="0" applyNumberFormat="1" applyFill="1" applyBorder="1" applyAlignment="1" applyProtection="1">
      <alignment horizontal="left" vertical="top" wrapText="1"/>
      <protection locked="0"/>
    </xf>
    <xf numFmtId="49" fontId="0" fillId="6" borderId="50" xfId="0" applyNumberFormat="1" applyFill="1" applyBorder="1" applyAlignment="1" applyProtection="1">
      <alignment horizontal="left" vertical="top" wrapText="1"/>
      <protection locked="0"/>
    </xf>
    <xf numFmtId="49" fontId="0" fillId="6" borderId="175" xfId="0" applyNumberFormat="1" applyFill="1" applyBorder="1" applyAlignment="1" applyProtection="1">
      <alignment horizontal="left" vertical="top" wrapText="1"/>
      <protection locked="0"/>
    </xf>
    <xf numFmtId="49" fontId="0" fillId="6" borderId="137" xfId="0" applyNumberFormat="1" applyFill="1" applyBorder="1" applyAlignment="1" applyProtection="1">
      <alignment horizontal="left" vertical="top" wrapText="1"/>
      <protection locked="0"/>
    </xf>
    <xf numFmtId="49" fontId="0" fillId="6" borderId="24" xfId="0" applyNumberFormat="1" applyFill="1" applyBorder="1" applyAlignment="1" applyProtection="1">
      <alignment horizontal="left" vertical="top" wrapText="1"/>
      <protection locked="0"/>
    </xf>
    <xf numFmtId="49" fontId="0" fillId="6" borderId="136" xfId="0" applyNumberFormat="1" applyFill="1" applyBorder="1" applyAlignment="1" applyProtection="1">
      <alignment horizontal="left" vertical="top" wrapText="1"/>
      <protection locked="0"/>
    </xf>
    <xf numFmtId="49" fontId="0" fillId="6" borderId="24" xfId="0" applyNumberFormat="1" applyFill="1" applyBorder="1" applyAlignment="1" applyProtection="1">
      <alignment horizontal="left" vertical="center"/>
      <protection locked="0"/>
    </xf>
    <xf numFmtId="49" fontId="0" fillId="6" borderId="111" xfId="0" applyNumberFormat="1" applyFill="1" applyBorder="1" applyAlignment="1" applyProtection="1">
      <alignment horizontal="left" vertical="top"/>
      <protection locked="0"/>
    </xf>
    <xf numFmtId="1" fontId="0" fillId="6" borderId="148" xfId="0" applyNumberFormat="1" applyFill="1" applyBorder="1" applyAlignment="1" applyProtection="1">
      <alignment horizontal="center" vertical="top" wrapText="1"/>
      <protection locked="0"/>
    </xf>
    <xf numFmtId="1" fontId="0" fillId="6" borderId="39" xfId="0" applyNumberFormat="1" applyFill="1" applyBorder="1" applyAlignment="1" applyProtection="1">
      <alignment horizontal="center" vertical="top" wrapText="1"/>
      <protection locked="0"/>
    </xf>
    <xf numFmtId="44" fontId="0" fillId="6" borderId="143" xfId="0" applyNumberFormat="1" applyFill="1" applyBorder="1" applyAlignment="1" applyProtection="1">
      <alignment vertical="top"/>
      <protection locked="0"/>
    </xf>
    <xf numFmtId="0" fontId="0" fillId="14" borderId="164" xfId="0" applyFill="1" applyBorder="1" applyAlignment="1">
      <alignment horizontal="left" vertical="top" wrapText="1"/>
    </xf>
    <xf numFmtId="0" fontId="0" fillId="14" borderId="165" xfId="0" applyFill="1" applyBorder="1" applyAlignment="1">
      <alignment horizontal="left" vertical="top" wrapText="1"/>
    </xf>
    <xf numFmtId="0" fontId="0" fillId="13" borderId="170" xfId="0" applyFill="1" applyBorder="1" applyAlignment="1">
      <alignment horizontal="left" vertical="top" wrapText="1"/>
    </xf>
    <xf numFmtId="0" fontId="0" fillId="13" borderId="171" xfId="0" applyFill="1" applyBorder="1" applyAlignment="1">
      <alignment horizontal="left" vertical="top" wrapText="1"/>
    </xf>
    <xf numFmtId="14" fontId="0" fillId="0" borderId="0" xfId="0" applyNumberFormat="1" applyAlignment="1">
      <alignment horizontal="left"/>
    </xf>
    <xf numFmtId="14" fontId="0" fillId="0" borderId="3" xfId="0" applyNumberFormat="1" applyBorder="1" applyAlignment="1">
      <alignment horizontal="left" vertical="top"/>
    </xf>
    <xf numFmtId="0" fontId="0" fillId="0" borderId="0" xfId="0" applyAlignment="1">
      <alignment horizontal="left"/>
    </xf>
    <xf numFmtId="0" fontId="0" fillId="0" borderId="3" xfId="0" applyBorder="1" applyAlignment="1">
      <alignment horizontal="left" vertical="top"/>
    </xf>
    <xf numFmtId="0" fontId="1" fillId="15" borderId="176" xfId="0" applyFont="1" applyFill="1" applyBorder="1" applyAlignment="1">
      <alignment horizontal="left" vertical="top" wrapText="1"/>
    </xf>
    <xf numFmtId="0" fontId="1" fillId="15" borderId="45" xfId="0" applyFont="1" applyFill="1" applyBorder="1" applyAlignment="1">
      <alignment horizontal="left" vertical="top" wrapText="1"/>
    </xf>
    <xf numFmtId="0" fontId="1" fillId="0" borderId="13" xfId="0" applyFont="1" applyBorder="1" applyAlignment="1">
      <alignment horizontal="left" vertical="top"/>
    </xf>
    <xf numFmtId="0" fontId="0" fillId="17" borderId="0" xfId="0" applyFill="1" applyAlignment="1">
      <alignment horizontal="left"/>
    </xf>
    <xf numFmtId="0" fontId="0" fillId="17" borderId="2" xfId="0" applyFill="1" applyBorder="1" applyAlignment="1">
      <alignment horizontal="left"/>
    </xf>
    <xf numFmtId="0" fontId="0" fillId="17" borderId="3" xfId="0" applyFill="1" applyBorder="1" applyAlignment="1">
      <alignment horizontal="left"/>
    </xf>
    <xf numFmtId="0" fontId="1" fillId="17" borderId="13" xfId="0" applyFont="1" applyFill="1" applyBorder="1" applyAlignment="1">
      <alignment horizontal="left" vertical="top"/>
    </xf>
    <xf numFmtId="0" fontId="1" fillId="17" borderId="177" xfId="0" applyFont="1" applyFill="1" applyBorder="1" applyAlignment="1">
      <alignment horizontal="left" vertical="top"/>
    </xf>
    <xf numFmtId="0" fontId="0" fillId="0" borderId="59" xfId="0" applyBorder="1" applyAlignment="1">
      <alignment horizontal="left" vertical="top"/>
    </xf>
    <xf numFmtId="0" fontId="0" fillId="0" borderId="178" xfId="0" applyBorder="1" applyAlignment="1">
      <alignment horizontal="left" vertical="top"/>
    </xf>
    <xf numFmtId="0" fontId="0" fillId="0" borderId="13" xfId="0" applyBorder="1" applyAlignment="1">
      <alignment horizontal="left" vertical="top"/>
    </xf>
    <xf numFmtId="0" fontId="0" fillId="0" borderId="177" xfId="0" applyBorder="1" applyAlignment="1">
      <alignment horizontal="left" vertical="top"/>
    </xf>
    <xf numFmtId="0" fontId="0" fillId="0" borderId="161" xfId="0" applyBorder="1" applyAlignment="1">
      <alignment horizontal="left" vertical="top" wrapText="1"/>
    </xf>
    <xf numFmtId="0" fontId="0" fillId="0" borderId="86" xfId="0" applyBorder="1" applyAlignment="1">
      <alignment horizontal="left" vertical="top" wrapText="1"/>
    </xf>
    <xf numFmtId="0" fontId="0" fillId="0" borderId="162"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0" fillId="0" borderId="163" xfId="0" applyBorder="1" applyAlignment="1">
      <alignment horizontal="left" vertical="top" wrapText="1"/>
    </xf>
    <xf numFmtId="0" fontId="1" fillId="15" borderId="174" xfId="0" applyFont="1" applyFill="1" applyBorder="1" applyAlignment="1">
      <alignment horizontal="left" vertical="top" wrapText="1"/>
    </xf>
    <xf numFmtId="0" fontId="1" fillId="15" borderId="13" xfId="0" applyFont="1" applyFill="1" applyBorder="1" applyAlignment="1">
      <alignment horizontal="left" vertical="top" wrapText="1"/>
    </xf>
    <xf numFmtId="0" fontId="1" fillId="15" borderId="109" xfId="0" applyFont="1" applyFill="1" applyBorder="1" applyAlignment="1">
      <alignment horizontal="left" vertical="top" wrapText="1"/>
    </xf>
    <xf numFmtId="0" fontId="0" fillId="14" borderId="165" xfId="0" applyFill="1" applyBorder="1" applyAlignment="1">
      <alignment horizontal="left" wrapText="1"/>
    </xf>
    <xf numFmtId="0" fontId="0" fillId="14" borderId="63" xfId="0" applyFill="1" applyBorder="1" applyAlignment="1">
      <alignment horizontal="left" wrapText="1"/>
    </xf>
    <xf numFmtId="0" fontId="0" fillId="14" borderId="163" xfId="0" applyFill="1" applyBorder="1" applyAlignment="1">
      <alignment horizontal="left" wrapText="1"/>
    </xf>
    <xf numFmtId="0" fontId="0" fillId="13" borderId="172" xfId="0" applyFill="1" applyBorder="1" applyAlignment="1">
      <alignment horizontal="left" vertical="top" wrapText="1"/>
    </xf>
    <xf numFmtId="0" fontId="0" fillId="13" borderId="115" xfId="0" applyFill="1" applyBorder="1" applyAlignment="1">
      <alignment horizontal="left" vertical="top" wrapText="1"/>
    </xf>
    <xf numFmtId="0" fontId="0" fillId="13" borderId="173" xfId="0" applyFill="1" applyBorder="1" applyAlignment="1">
      <alignment horizontal="left" vertical="top" wrapText="1"/>
    </xf>
    <xf numFmtId="0" fontId="1" fillId="5" borderId="62" xfId="0" applyFont="1" applyFill="1" applyBorder="1" applyAlignment="1">
      <alignment horizontal="left" vertical="top" wrapText="1"/>
    </xf>
    <xf numFmtId="0" fontId="1" fillId="5" borderId="63" xfId="0" applyFont="1" applyFill="1" applyBorder="1" applyAlignment="1">
      <alignment horizontal="left" vertical="top" wrapText="1"/>
    </xf>
    <xf numFmtId="0" fontId="1" fillId="15" borderId="166" xfId="0" applyFont="1" applyFill="1" applyBorder="1" applyAlignment="1">
      <alignment horizontal="left" vertical="top" wrapText="1"/>
    </xf>
    <xf numFmtId="0" fontId="1" fillId="15" borderId="167" xfId="0" applyFont="1" applyFill="1" applyBorder="1" applyAlignment="1">
      <alignment horizontal="left" vertical="top" wrapText="1"/>
    </xf>
    <xf numFmtId="0" fontId="1" fillId="15" borderId="168" xfId="0" applyFont="1" applyFill="1" applyBorder="1" applyAlignment="1">
      <alignment horizontal="left" vertical="top" wrapText="1"/>
    </xf>
    <xf numFmtId="0" fontId="0" fillId="0" borderId="83"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xf>
    <xf numFmtId="0" fontId="0" fillId="0" borderId="6"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vertical="top" wrapText="1"/>
    </xf>
    <xf numFmtId="0" fontId="0" fillId="0" borderId="0" xfId="0" applyAlignment="1">
      <alignment vertical="top" wrapText="1"/>
    </xf>
    <xf numFmtId="0" fontId="0" fillId="0" borderId="2" xfId="0" applyBorder="1" applyAlignment="1">
      <alignment horizontal="left" vertical="top" wrapText="1"/>
    </xf>
    <xf numFmtId="0" fontId="0" fillId="14" borderId="0" xfId="0" applyFill="1" applyAlignment="1">
      <alignment horizontal="left" vertical="top"/>
    </xf>
    <xf numFmtId="44" fontId="0" fillId="0" borderId="42" xfId="2" applyFont="1" applyBorder="1" applyAlignment="1">
      <alignment horizontal="left" vertical="top" wrapText="1"/>
    </xf>
    <xf numFmtId="44" fontId="2" fillId="0" borderId="42" xfId="2" applyFont="1" applyBorder="1" applyAlignment="1">
      <alignment horizontal="left" vertical="top" wrapText="1"/>
    </xf>
    <xf numFmtId="164" fontId="0" fillId="11" borderId="26" xfId="0" applyNumberFormat="1" applyFill="1" applyBorder="1" applyAlignment="1">
      <alignment horizontal="center" vertical="top" wrapText="1"/>
    </xf>
    <xf numFmtId="164" fontId="0" fillId="11" borderId="51" xfId="0" applyNumberFormat="1" applyFill="1" applyBorder="1" applyAlignment="1">
      <alignment horizontal="center" vertical="top" wrapText="1"/>
    </xf>
    <xf numFmtId="0" fontId="1" fillId="3" borderId="131" xfId="0" applyFont="1" applyFill="1" applyBorder="1" applyAlignment="1">
      <alignment horizontal="left"/>
    </xf>
    <xf numFmtId="0" fontId="1" fillId="3" borderId="132" xfId="0" applyFont="1" applyFill="1" applyBorder="1" applyAlignment="1">
      <alignment horizontal="left"/>
    </xf>
    <xf numFmtId="0" fontId="1" fillId="3" borderId="133" xfId="0" applyFont="1" applyFill="1" applyBorder="1" applyAlignment="1">
      <alignment horizontal="left"/>
    </xf>
    <xf numFmtId="0" fontId="1" fillId="3" borderId="62" xfId="0" applyFont="1" applyFill="1" applyBorder="1" applyAlignment="1">
      <alignment horizontal="left"/>
    </xf>
    <xf numFmtId="0" fontId="1" fillId="3" borderId="63" xfId="0" applyFont="1" applyFill="1" applyBorder="1" applyAlignment="1">
      <alignment horizontal="left"/>
    </xf>
    <xf numFmtId="0" fontId="1" fillId="3" borderId="64" xfId="0" applyFont="1" applyFill="1" applyBorder="1" applyAlignment="1">
      <alignment horizontal="left"/>
    </xf>
    <xf numFmtId="0" fontId="0" fillId="0" borderId="18" xfId="0" applyBorder="1" applyAlignment="1">
      <alignment horizontal="left" vertical="top" wrapText="1"/>
    </xf>
    <xf numFmtId="0" fontId="0" fillId="0" borderId="77" xfId="0" applyBorder="1" applyAlignment="1">
      <alignment horizontal="left" vertical="top" wrapText="1"/>
    </xf>
    <xf numFmtId="0" fontId="7" fillId="0" borderId="99" xfId="3" applyBorder="1" applyAlignment="1">
      <alignment horizontal="left" vertical="top"/>
    </xf>
    <xf numFmtId="0" fontId="0" fillId="0" borderId="5" xfId="0" applyBorder="1" applyAlignment="1">
      <alignment horizontal="left" vertical="top"/>
    </xf>
    <xf numFmtId="0" fontId="3" fillId="0" borderId="75" xfId="0" applyFont="1" applyBorder="1" applyAlignment="1">
      <alignment horizontal="left" vertical="top" wrapText="1"/>
    </xf>
    <xf numFmtId="0" fontId="3" fillId="0" borderId="76" xfId="0" applyFont="1" applyBorder="1" applyAlignment="1">
      <alignment horizontal="lef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0" fontId="0" fillId="0" borderId="90" xfId="0" applyBorder="1" applyAlignment="1">
      <alignment horizontal="left" vertical="top" wrapText="1"/>
    </xf>
    <xf numFmtId="0" fontId="0" fillId="0" borderId="13" xfId="0" applyBorder="1" applyAlignment="1">
      <alignment horizontal="left" vertical="top" wrapText="1"/>
    </xf>
    <xf numFmtId="0" fontId="0" fillId="0" borderId="95" xfId="0" applyBorder="1" applyAlignment="1">
      <alignment horizontal="left" vertical="top" wrapText="1"/>
    </xf>
    <xf numFmtId="49" fontId="0" fillId="6" borderId="13" xfId="0" applyNumberFormat="1" applyFill="1" applyBorder="1" applyAlignment="1" applyProtection="1">
      <alignment horizontal="center" vertical="top" wrapText="1"/>
      <protection locked="0"/>
    </xf>
    <xf numFmtId="49" fontId="0" fillId="6" borderId="109" xfId="0" applyNumberFormat="1" applyFill="1" applyBorder="1" applyAlignment="1" applyProtection="1">
      <alignment horizontal="center" vertical="top" wrapText="1"/>
      <protection locked="0"/>
    </xf>
    <xf numFmtId="0" fontId="0" fillId="0" borderId="42" xfId="0" applyBorder="1" applyAlignment="1">
      <alignment horizontal="left" vertical="top" wrapText="1"/>
    </xf>
    <xf numFmtId="0" fontId="3" fillId="0" borderId="76" xfId="0" applyFont="1" applyBorder="1" applyAlignment="1">
      <alignment horizontal="center" vertical="top" wrapText="1"/>
    </xf>
    <xf numFmtId="0" fontId="14" fillId="0" borderId="0" xfId="0" applyFont="1" applyAlignment="1">
      <alignment horizontal="left"/>
    </xf>
    <xf numFmtId="165" fontId="14" fillId="0" borderId="0" xfId="0" applyNumberFormat="1" applyFont="1" applyAlignment="1">
      <alignment horizontal="left"/>
    </xf>
    <xf numFmtId="0" fontId="14" fillId="0" borderId="2" xfId="0" applyFont="1" applyBorder="1" applyAlignment="1">
      <alignment horizontal="left"/>
    </xf>
    <xf numFmtId="0" fontId="14" fillId="0" borderId="0" xfId="0" applyFont="1" applyAlignment="1">
      <alignment horizontal="left" wrapText="1"/>
    </xf>
    <xf numFmtId="165" fontId="14" fillId="0" borderId="0" xfId="0" applyNumberFormat="1" applyFont="1" applyAlignment="1">
      <alignment horizontal="left" wrapText="1"/>
    </xf>
    <xf numFmtId="0" fontId="14" fillId="0" borderId="2" xfId="0" applyFont="1" applyBorder="1" applyAlignment="1">
      <alignment horizontal="left" wrapText="1"/>
    </xf>
    <xf numFmtId="0" fontId="1" fillId="3" borderId="44" xfId="0" applyFont="1" applyFill="1" applyBorder="1" applyAlignment="1">
      <alignment horizontal="left"/>
    </xf>
    <xf numFmtId="0" fontId="1" fillId="3" borderId="45" xfId="0" applyFont="1" applyFill="1" applyBorder="1" applyAlignment="1">
      <alignment horizontal="left"/>
    </xf>
    <xf numFmtId="165" fontId="1" fillId="3" borderId="45" xfId="0" applyNumberFormat="1" applyFont="1" applyFill="1" applyBorder="1" applyAlignment="1">
      <alignment horizontal="left"/>
    </xf>
    <xf numFmtId="0" fontId="1" fillId="3" borderId="47" xfId="0" applyFont="1" applyFill="1" applyBorder="1" applyAlignment="1">
      <alignment horizontal="left"/>
    </xf>
    <xf numFmtId="0" fontId="1" fillId="0" borderId="154" xfId="0" applyFont="1" applyBorder="1" applyAlignment="1">
      <alignment horizontal="right" vertical="top"/>
    </xf>
    <xf numFmtId="0" fontId="1" fillId="0" borderId="145" xfId="0" applyFont="1" applyBorder="1" applyAlignment="1">
      <alignment horizontal="right" vertical="top"/>
    </xf>
    <xf numFmtId="0" fontId="1" fillId="0" borderId="36" xfId="0" applyFont="1" applyBorder="1" applyAlignment="1">
      <alignment horizontal="right" vertical="top"/>
    </xf>
    <xf numFmtId="0" fontId="1" fillId="0" borderId="25" xfId="0" applyFont="1" applyBorder="1" applyAlignment="1">
      <alignment horizontal="right" vertical="top"/>
    </xf>
    <xf numFmtId="0" fontId="1" fillId="0" borderId="155" xfId="0" applyFont="1" applyBorder="1" applyAlignment="1">
      <alignment horizontal="right" vertical="top"/>
    </xf>
    <xf numFmtId="0" fontId="1" fillId="0" borderId="159" xfId="0" applyFont="1" applyBorder="1" applyAlignment="1">
      <alignment horizontal="right" vertical="top"/>
    </xf>
    <xf numFmtId="165" fontId="1" fillId="0" borderId="159" xfId="0" applyNumberFormat="1" applyFont="1" applyBorder="1" applyAlignment="1">
      <alignment horizontal="right" vertical="top"/>
    </xf>
    <xf numFmtId="44" fontId="1" fillId="0" borderId="145" xfId="2" applyFont="1" applyBorder="1" applyAlignment="1">
      <alignment horizontal="right" vertical="top"/>
    </xf>
    <xf numFmtId="44" fontId="1" fillId="0" borderId="158" xfId="2" applyFont="1" applyBorder="1" applyAlignment="1">
      <alignment horizontal="right" vertical="top"/>
    </xf>
    <xf numFmtId="44" fontId="1" fillId="0" borderId="25" xfId="2" applyFont="1" applyBorder="1" applyAlignment="1">
      <alignment horizontal="right" vertical="top"/>
    </xf>
    <xf numFmtId="44" fontId="1" fillId="0" borderId="29" xfId="2" applyFont="1" applyBorder="1" applyAlignment="1">
      <alignment horizontal="right" vertical="top"/>
    </xf>
    <xf numFmtId="44" fontId="1" fillId="0" borderId="159" xfId="2" applyFont="1" applyBorder="1" applyAlignment="1">
      <alignment horizontal="right" vertical="top"/>
    </xf>
    <xf numFmtId="44" fontId="1" fillId="0" borderId="160" xfId="2" applyFont="1" applyBorder="1" applyAlignment="1">
      <alignment horizontal="right" vertical="top"/>
    </xf>
    <xf numFmtId="0" fontId="0" fillId="0" borderId="59" xfId="0" applyBorder="1" applyAlignment="1">
      <alignment horizontal="left" vertical="top" wrapText="1"/>
    </xf>
    <xf numFmtId="0" fontId="0" fillId="0" borderId="142" xfId="0" applyBorder="1" applyAlignment="1">
      <alignment horizontal="left" vertical="top" wrapText="1"/>
    </xf>
    <xf numFmtId="0" fontId="0" fillId="0" borderId="96" xfId="0" applyBorder="1" applyAlignment="1">
      <alignment horizontal="left" vertical="top" wrapText="1"/>
    </xf>
    <xf numFmtId="44" fontId="1" fillId="11" borderId="24" xfId="0" applyNumberFormat="1" applyFont="1" applyFill="1" applyBorder="1" applyAlignment="1">
      <alignment horizontal="center"/>
    </xf>
    <xf numFmtId="44" fontId="1" fillId="11" borderId="25" xfId="0" applyNumberFormat="1" applyFont="1" applyFill="1" applyBorder="1" applyAlignment="1">
      <alignment horizontal="center"/>
    </xf>
    <xf numFmtId="44" fontId="1" fillId="11" borderId="29" xfId="0" applyNumberFormat="1" applyFont="1" applyFill="1" applyBorder="1" applyAlignment="1">
      <alignment horizontal="center"/>
    </xf>
    <xf numFmtId="44" fontId="1" fillId="11" borderId="126" xfId="0" applyNumberFormat="1" applyFont="1" applyFill="1" applyBorder="1" applyAlignment="1">
      <alignment horizontal="center"/>
    </xf>
    <xf numFmtId="44" fontId="1" fillId="11" borderId="159" xfId="0" applyNumberFormat="1" applyFont="1" applyFill="1" applyBorder="1" applyAlignment="1">
      <alignment horizontal="center"/>
    </xf>
    <xf numFmtId="44" fontId="1" fillId="11" borderId="160" xfId="0" applyNumberFormat="1" applyFont="1" applyFill="1" applyBorder="1" applyAlignment="1">
      <alignment horizontal="center"/>
    </xf>
    <xf numFmtId="0" fontId="0" fillId="0" borderId="95" xfId="0" applyBorder="1" applyAlignment="1">
      <alignment horizontal="left" vertical="top"/>
    </xf>
    <xf numFmtId="0" fontId="0" fillId="0" borderId="5" xfId="0" applyBorder="1" applyAlignment="1">
      <alignment horizontal="left" vertical="top" wrapText="1"/>
    </xf>
    <xf numFmtId="0" fontId="1" fillId="0" borderId="135" xfId="0" applyFont="1" applyBorder="1" applyAlignment="1">
      <alignment horizontal="right"/>
    </xf>
    <xf numFmtId="0" fontId="1" fillId="0" borderId="25" xfId="0" applyFont="1" applyBorder="1" applyAlignment="1">
      <alignment horizontal="right"/>
    </xf>
    <xf numFmtId="0" fontId="1" fillId="0" borderId="26" xfId="0" applyFont="1" applyBorder="1" applyAlignment="1">
      <alignment horizontal="right"/>
    </xf>
    <xf numFmtId="0" fontId="0" fillId="6" borderId="0" xfId="0" applyFill="1" applyAlignment="1">
      <alignment horizontal="left" vertical="top"/>
    </xf>
    <xf numFmtId="0" fontId="6" fillId="5" borderId="100" xfId="0" applyFont="1" applyFill="1" applyBorder="1" applyAlignment="1">
      <alignment horizontal="left" vertical="top" wrapText="1"/>
    </xf>
    <xf numFmtId="0" fontId="3" fillId="5" borderId="6" xfId="0" applyFont="1" applyFill="1" applyBorder="1" applyAlignment="1">
      <alignment horizontal="left" vertical="top" wrapText="1"/>
    </xf>
    <xf numFmtId="0" fontId="9" fillId="0" borderId="142" xfId="0" applyFont="1" applyBorder="1" applyAlignment="1">
      <alignment horizontal="left" vertical="top" wrapText="1"/>
    </xf>
    <xf numFmtId="0" fontId="7" fillId="0" borderId="100" xfId="3" applyFill="1" applyBorder="1" applyAlignment="1">
      <alignment horizontal="left" vertical="top" wrapText="1"/>
    </xf>
    <xf numFmtId="0" fontId="7" fillId="0" borderId="6" xfId="3" applyFill="1" applyBorder="1" applyAlignment="1">
      <alignment horizontal="left" vertical="top" wrapText="1"/>
    </xf>
    <xf numFmtId="0" fontId="1" fillId="2" borderId="10" xfId="0" applyFont="1" applyFill="1" applyBorder="1" applyAlignment="1">
      <alignment wrapText="1"/>
    </xf>
    <xf numFmtId="0" fontId="1" fillId="2" borderId="7" xfId="0" applyFont="1" applyFill="1" applyBorder="1" applyAlignment="1">
      <alignment wrapText="1"/>
    </xf>
    <xf numFmtId="0" fontId="6" fillId="0" borderId="42" xfId="3" applyFont="1" applyBorder="1" applyAlignment="1">
      <alignment horizontal="left" vertical="top" wrapText="1"/>
    </xf>
    <xf numFmtId="0" fontId="1" fillId="4" borderId="135" xfId="0" applyFont="1" applyFill="1" applyBorder="1" applyAlignment="1">
      <alignment horizontal="left" vertical="top" wrapText="1"/>
    </xf>
    <xf numFmtId="0" fontId="1" fillId="4" borderId="25" xfId="0" applyFont="1" applyFill="1" applyBorder="1" applyAlignment="1">
      <alignment horizontal="left" vertical="top" wrapText="1"/>
    </xf>
    <xf numFmtId="0" fontId="1" fillId="4" borderId="29" xfId="0" applyFont="1" applyFill="1" applyBorder="1" applyAlignment="1">
      <alignment horizontal="left" vertical="top" wrapText="1"/>
    </xf>
    <xf numFmtId="0" fontId="0" fillId="0" borderId="74" xfId="0" applyBorder="1" applyAlignment="1">
      <alignment horizontal="left" vertical="top" wrapText="1"/>
    </xf>
    <xf numFmtId="0" fontId="6" fillId="0" borderId="75" xfId="0" applyFont="1" applyBorder="1" applyAlignment="1">
      <alignment horizontal="left" vertical="top" wrapText="1"/>
    </xf>
    <xf numFmtId="0" fontId="6" fillId="0" borderId="76" xfId="0" applyFont="1" applyBorder="1" applyAlignment="1">
      <alignment horizontal="left" vertical="top" wrapText="1"/>
    </xf>
    <xf numFmtId="0" fontId="7" fillId="0" borderId="99" xfId="3" applyBorder="1" applyAlignment="1">
      <alignment horizontal="left" vertical="top" wrapText="1"/>
    </xf>
    <xf numFmtId="0" fontId="7" fillId="0" borderId="12" xfId="3" applyBorder="1" applyAlignment="1">
      <alignment horizontal="left" vertical="top" wrapText="1"/>
    </xf>
    <xf numFmtId="0" fontId="7" fillId="0" borderId="6" xfId="3" applyBorder="1" applyAlignment="1">
      <alignment horizontal="center"/>
    </xf>
    <xf numFmtId="0" fontId="14" fillId="0" borderId="3" xfId="0" applyFont="1" applyBorder="1" applyAlignment="1">
      <alignment horizontal="left"/>
    </xf>
    <xf numFmtId="165" fontId="14" fillId="0" borderId="3" xfId="0" applyNumberFormat="1" applyFont="1" applyBorder="1" applyAlignment="1">
      <alignment horizontal="left"/>
    </xf>
    <xf numFmtId="0" fontId="14" fillId="0" borderId="4" xfId="0" applyFont="1" applyBorder="1" applyAlignment="1">
      <alignment horizontal="left"/>
    </xf>
    <xf numFmtId="0" fontId="0" fillId="0" borderId="76" xfId="0" applyBorder="1" applyAlignment="1">
      <alignment horizontal="center" vertical="top" wrapText="1"/>
    </xf>
    <xf numFmtId="0" fontId="14" fillId="0" borderId="88" xfId="0" applyFont="1" applyBorder="1" applyAlignment="1">
      <alignment horizontal="left"/>
    </xf>
    <xf numFmtId="0" fontId="1" fillId="3" borderId="59" xfId="0" applyFont="1" applyFill="1" applyBorder="1" applyAlignment="1">
      <alignment horizontal="left"/>
    </xf>
    <xf numFmtId="0" fontId="1" fillId="0" borderId="90" xfId="0" applyFont="1" applyBorder="1" applyAlignment="1">
      <alignment horizontal="center" vertical="top"/>
    </xf>
    <xf numFmtId="0" fontId="1" fillId="0" borderId="1" xfId="0" applyFont="1" applyBorder="1" applyAlignment="1">
      <alignment horizontal="center" vertical="top"/>
    </xf>
    <xf numFmtId="0" fontId="1" fillId="0" borderId="91" xfId="0" applyFont="1" applyBorder="1" applyAlignment="1">
      <alignment horizontal="center" vertical="top"/>
    </xf>
    <xf numFmtId="0" fontId="7" fillId="0" borderId="13" xfId="3" applyFill="1" applyBorder="1" applyAlignment="1">
      <alignment horizontal="left" vertical="top" wrapText="1"/>
    </xf>
    <xf numFmtId="0" fontId="7" fillId="0" borderId="0" xfId="3" applyFill="1" applyBorder="1" applyAlignment="1">
      <alignment horizontal="left" vertical="top" wrapText="1"/>
    </xf>
    <xf numFmtId="0" fontId="7" fillId="0" borderId="59" xfId="3" applyFill="1" applyBorder="1" applyAlignment="1">
      <alignment horizontal="left" vertical="top" wrapText="1"/>
    </xf>
    <xf numFmtId="0" fontId="3" fillId="0" borderId="12" xfId="0" applyFont="1" applyBorder="1" applyAlignment="1">
      <alignment horizontal="center" vertical="top" wrapText="1"/>
    </xf>
    <xf numFmtId="0" fontId="14" fillId="0" borderId="13" xfId="0" applyFont="1" applyBorder="1" applyAlignment="1">
      <alignment horizontal="left"/>
    </xf>
    <xf numFmtId="165" fontId="14" fillId="0" borderId="13" xfId="0" applyNumberFormat="1" applyFont="1" applyBorder="1" applyAlignment="1">
      <alignment horizontal="left"/>
    </xf>
    <xf numFmtId="0" fontId="11" fillId="10" borderId="79" xfId="0" applyFont="1" applyFill="1" applyBorder="1" applyAlignment="1">
      <alignment horizontal="left" vertical="top" wrapText="1"/>
    </xf>
    <xf numFmtId="0" fontId="11" fillId="10" borderId="80" xfId="0" applyFont="1" applyFill="1" applyBorder="1" applyAlignment="1">
      <alignment horizontal="left" vertical="top" wrapText="1"/>
    </xf>
    <xf numFmtId="0" fontId="11" fillId="10" borderId="81" xfId="0" applyFont="1" applyFill="1" applyBorder="1" applyAlignment="1">
      <alignment horizontal="left" vertical="top" wrapText="1"/>
    </xf>
    <xf numFmtId="0" fontId="1" fillId="0" borderId="151" xfId="0" applyFont="1" applyBorder="1" applyAlignment="1">
      <alignment horizontal="right"/>
    </xf>
    <xf numFmtId="0" fontId="1" fillId="0" borderId="159" xfId="0" applyFont="1" applyBorder="1" applyAlignment="1">
      <alignment horizontal="right"/>
    </xf>
    <xf numFmtId="0" fontId="1" fillId="0" borderId="97" xfId="0" applyFont="1" applyBorder="1" applyAlignment="1">
      <alignment horizontal="right"/>
    </xf>
    <xf numFmtId="0" fontId="0" fillId="0" borderId="5" xfId="0" applyBorder="1" applyAlignment="1">
      <alignment horizontal="center" vertical="top" wrapText="1"/>
    </xf>
    <xf numFmtId="0" fontId="0" fillId="0" borderId="157" xfId="0" applyBorder="1" applyAlignment="1">
      <alignment horizontal="right"/>
    </xf>
    <xf numFmtId="0" fontId="0" fillId="0" borderId="55" xfId="0" applyBorder="1" applyAlignment="1">
      <alignment horizontal="right"/>
    </xf>
    <xf numFmtId="0" fontId="0" fillId="0" borderId="135" xfId="0" applyBorder="1" applyAlignment="1">
      <alignment horizontal="right"/>
    </xf>
    <xf numFmtId="0" fontId="0" fillId="0" borderId="26" xfId="0" applyBorder="1" applyAlignment="1">
      <alignment horizontal="right"/>
    </xf>
    <xf numFmtId="0" fontId="1" fillId="3" borderId="13" xfId="0" applyFont="1" applyFill="1" applyBorder="1" applyAlignment="1">
      <alignment horizontal="left"/>
    </xf>
    <xf numFmtId="49" fontId="0" fillId="0" borderId="3" xfId="0" applyNumberFormat="1" applyBorder="1" applyAlignment="1">
      <alignment vertical="top"/>
    </xf>
    <xf numFmtId="0" fontId="0" fillId="17" borderId="4" xfId="0" applyFill="1" applyBorder="1" applyAlignment="1">
      <alignment horizontal="left"/>
    </xf>
  </cellXfs>
  <cellStyles count="5">
    <cellStyle name="Dezimal [0]" xfId="4" builtinId="6"/>
    <cellStyle name="Komma" xfId="1" builtinId="3"/>
    <cellStyle name="Link" xfId="3" builtinId="8"/>
    <cellStyle name="Standard" xfId="0" builtinId="0"/>
    <cellStyle name="Währung" xfId="2" builtinId="4"/>
  </cellStyles>
  <dxfs count="0"/>
  <tableStyles count="0" defaultTableStyle="TableStyleMedium2" defaultPivotStyle="PivotStyleLight16"/>
  <colors>
    <mruColors>
      <color rgb="FFFAFCE4"/>
      <color rgb="FFDEE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egbr.de/" TargetMode="External"/><Relationship Id="rId2" Type="http://schemas.openxmlformats.org/officeDocument/2006/relationships/hyperlink" Target="http://www.egbr.de/" TargetMode="External"/><Relationship Id="rId1" Type="http://schemas.openxmlformats.org/officeDocument/2006/relationships/hyperlink" Target="https://www.bezreg-muenster.de/de/gesundheit_und_soziales/egbr/faq/index.html"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www.gkv-spitzenverband.de/pflegeversicherung/kompetenzzentrum_125b_sgb_xi/kdp_ressourenpool/kdp_e_prozess/kdp_einbindungsprozess.js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ematik.de/ti-gateway" TargetMode="External"/><Relationship Id="rId13" Type="http://schemas.openxmlformats.org/officeDocument/2006/relationships/printerSettings" Target="../printerSettings/printerSettings3.bin"/><Relationship Id="rId3" Type="http://schemas.openxmlformats.org/officeDocument/2006/relationships/hyperlink" Target="https://fachportal.gematik.de/hersteller-anbieter/komponenten-dienste/vpn-zugangsdienst" TargetMode="External"/><Relationship Id="rId7" Type="http://schemas.openxmlformats.org/officeDocument/2006/relationships/hyperlink" Target="https://www.gkv-spitzenverband.de/pflegeversicherung/kompetenzzentrum_125b_sgb_xi/kdp_ressourenpool/kdp_ti_finanzierung/kdp_finanzierung.jsp" TargetMode="External"/><Relationship Id="rId12" Type="http://schemas.openxmlformats.org/officeDocument/2006/relationships/hyperlink" Target="https://www.gematik.de/anwendungen/ti-messenger" TargetMode="External"/><Relationship Id="rId2" Type="http://schemas.openxmlformats.org/officeDocument/2006/relationships/hyperlink" Target="https://fachportal.gematik.de/hersteller-anbieter/komponenten-dienste/konnektor" TargetMode="External"/><Relationship Id="rId1" Type="http://schemas.openxmlformats.org/officeDocument/2006/relationships/hyperlink" Target="https://fachportal.gematik.de/Kartenterminals" TargetMode="External"/><Relationship Id="rId6" Type="http://schemas.openxmlformats.org/officeDocument/2006/relationships/hyperlink" Target="mailto:Ort.NameEinrichtung@[KIM-Anbieter].kim.telematik" TargetMode="External"/><Relationship Id="rId11" Type="http://schemas.openxmlformats.org/officeDocument/2006/relationships/hyperlink" Target="https://www.ti-score.de/" TargetMode="External"/><Relationship Id="rId5" Type="http://schemas.openxmlformats.org/officeDocument/2006/relationships/hyperlink" Target="https://fachportal.gematik.de/anwendungen/kommunikation-im-medizinwesen?tx_wfgemtables_tables%5B__referrer%5D%5B%40extension%5D=Wfgemtables&amp;tx_wfgemtables_tables%5B__referrer%5D%5B%40controller%5D=Admissiontable&amp;tx_wfgemtables_tables%5B__referrer%5D%5B%40action%5D=list&amp;tx_wfgemtables_tables%5B__referrer%5D%5Barguments%5D=YTo1OntzOjE0OiJhZG1pc3Npb25zdGF0ZSI7czoxMDoiWnVnZWxhc3NlbiI7czo5OiJjb21wb25lbnQiO3M6MTQ6IkZhY2hkaWVuc3QgS0lNIjtzOjE2OiJtYW51ZmFjdHVyZXJuYW1lIjtzOjA6IiI7czo3OiJzb3J0aW5nIjtzOjA6IiI7czoxNjoic29ydGluZ2RpcmVjdGlvbiI7czoxOiIxIjt9ae3a370eb90040b84fe40efbe1bbd425e533088c&amp;tx_wfgemtables_tables%5B__referrer%5D%5B%40request%5D=%7B%22%40extension%22%3A%22Wfgemtables%22%2C%22%40controller%22%3A%22Admissiontable%22%2C%22%40action%22%3A%22list%22%7D6b6cfbc1529a27354b62fb8884536afb04cbbb17&amp;tx_wfgemtables_tables%5B__trustedProperties%5D=%7B%22admissionstate%22%3A1%2C%22component%22%3A1%2C%22manufacturername%22%3A1%2C%22sorting%22%3A1%2C%22sortingdirection%22%3A1%7D109805664b2597f51ce03d4e34d5399d4566801c&amp;tx_wfgemtables_tables%5Badmissionstate%5D=Zugelassen&amp;tx_wfgemtables_tables%5Bcomponent%5D=Anbieter+KIM&amp;tx_wfgemtables_tables%5Bmanufacturername%5D=&amp;tx_wfgemtables_tables%5Bsorting%5D=&amp;tx_wfgemtables_tables%5Bsortingdirection%5D=1" TargetMode="External"/><Relationship Id="rId10" Type="http://schemas.openxmlformats.org/officeDocument/2006/relationships/hyperlink" Target="https://fachportal.gematik.de/anwendungen/kommunikation-im-medizinwesen?tx_wfgemtables_tables%5B__referrer%5D%5B%40extension%5D=Wfgemtables&amp;tx_wfgemtables_tables%5B__referrer%5D%5B%40controller%5D=Admissiontable&amp;tx_wfgemtables_tables%5B__referrer%5D%5B%40action%5D=list&amp;tx_wfgemtables_tables%5B__referrer%5D%5Barguments%5D=YTo1OntzOjE0OiJhZG1pc3Npb25zdGF0ZSI7czoxMDoiWnVnZWxhc3NlbiI7czo5OiJjb21wb25lbnQiO3M6MTI6IkFuYmlldGVyIEtJTSI7czoxNjoibWFudWZhY3R1cmVybmFtZSI7czowOiIiO3M6Nzoic29ydGluZyI7czowOiIiO3M6MTY6InNvcnRpbmdkaXJlY3Rpb24iO3M6MToiMSI7fQ%3D%3D5eb9973353bab2e09ae8953bcbe277582296976d&amp;tx_wfgemtables_tables%5B__referrer%5D%5B%40request%5D=%7B%22%40extension%22%3A%22Wfgemtables%22%2C%22%40controller%22%3A%22Admissiontable%22%2C%22%40action%22%3A%22list%22%7D6b6cfbc1529a27354b62fb8884536afb04cbbb17&amp;tx_wfgemtables_tables%5B__trustedProperties%5D=%7B%22admissionstate%22%3A1%2C%22component%22%3A1%2C%22manufacturername%22%3A1%2C%22sorting%22%3A1%2C%22sortingdirection%22%3A1%7D109805664b2597f51ce03d4e34d5399d4566801c&amp;tx_wfgemtables_tables%5Badmissionstate%5D=Zugelassen&amp;tx_wfgemtables_tables%5Bcomponent%5D=Fachdienst+KIM&amp;tx_wfgemtables_tables%5Bmanufacturername%5D=&amp;tx_wfgemtables_tables%5Bsorting%5D=&amp;tx_wfgemtables_tables%5Bsortingdirection%5D=1" TargetMode="External"/><Relationship Id="rId4" Type="http://schemas.openxmlformats.org/officeDocument/2006/relationships/hyperlink" Target="https://fachportal.gematik.de/zulassungs-bestaetigungsuebersichten?tx_wfgemtables_tables%5b__referrer%5d%5b@extension%5d=Wfgemtables&amp;tx_wfgemtables_tables%5b__referrer%5d%5b@controller%5d=Admissiontable&amp;tx_wfgemtables_tables%5b__referrer%5d%5b@action%5d=list&amp;tx_wfgemtables_tables%5b__referrer%5d%5barguments%5d=YTowOnt9aa3159b689cd4b1ae2a5da68956cdacfe4f35b7f&amp;tx_wfgemtables_tables%5b__referrer%5d%5b@request%5d=%7b%22@extension%22:%22Wfgemtables%22,%22@controller%22:%22Admissiontable%22,%22@action%22:%22list%22%7d6b6cfbc1529a27354b62fb8884536afb04cbbb17&amp;tx_wfgemtables_tables%5b__trustedProperties%5d=%7b%22admissionstate%22:1,%22component%22:1,%22manufacturername%22:1,%22sorting%22:1,%22sortingdirection%22:1%7d109805664b2597f51ce03d4e34d5399d4566801c&amp;tx_wfgemtables_tables%5badmissionstate%5d=Zugelassen&amp;tx_wfgemtables_tables%5bcomponent%5d=eHealth-KT&amp;tx_wfgemtables_tables%5bmanufacturername%5d=&amp;tx_wfgemtables_tables%5bsorting%5d=&amp;tx_wfgemtables_tables%5bsortingdirection%5d=1" TargetMode="External"/><Relationship Id="rId9" Type="http://schemas.openxmlformats.org/officeDocument/2006/relationships/hyperlink" Target="https://fachportal.gematik.de/zulassungs-bestaetigungsuebersichten?tx_wfgemtables_tables%5B__referrer%5D%5B%40extension%5D=Wfgemtables&amp;tx_wfgemtables_tables%5B__referrer%5D%5B%40controller%5D=Admissiontable&amp;tx_wfgemtables_tables%5B__referrer%5D%5B%40action%5D=list&amp;tx_wfgemtables_tables%5B__referrer%5D%5Barguments%5D=YTo1OntzOjE0OiJhZG1pc3Npb25zdGF0ZSI7czoxMDoiWnVnZWxhc3NlbiI7czo5OiJjb21wb25lbnQiO3M6MTk6IkFuYmlldGVyIFRJLUdhdGV3YXkiO3M6MTY6Im1hbnVmYWN0dXJlcm5hbWUiO3M6MDoiIjtzOjc6InNvcnRpbmciO3M6MDoiIjtzOjE2OiJzb3J0aW5nZGlyZWN0aW9uIjtzOjE6IjEiO30%3Df409faba9e4613106c39357a2b1eba055f0937dc&amp;tx_wfgemtables_tables%5B__referrer%5D%5B%40request%5D=%7B%22%40extension%22%3A%22Wfgemtables%22%2C%22%40controller%22%3A%22Admissiontable%22%2C%22%40action%22%3A%22list%22%7D6b6cfbc1529a27354b62fb8884536afb04cbbb17&amp;tx_wfgemtables_tables%5B__trustedProperties%5D=%7B%22admissionstate%22%3A1%2C%22component%22%3A1%2C%22manufacturername%22%3A1%2C%22sorting%22%3A1%2C%22sortingdirection%22%3A1%7D109805664b2597f51ce03d4e34d5399d4566801c&amp;tx_wfgemtables_tables%5Badmissionstate%5D=Zugelassen&amp;tx_wfgemtables_tables%5Bcomponent%5D=TI-Gateway-Zugangsmodul&amp;tx_wfgemtables_tables%5Bmanufacturername%5D=&amp;tx_wfgemtables_tables%5Bsorting%5D=&amp;tx_wfgemtables_tables%5Bsortingdirection%5D=1"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1B6FD-EE35-4687-B061-8A7F3DFDDF01}">
  <dimension ref="A1:Y23"/>
  <sheetViews>
    <sheetView view="pageBreakPreview" zoomScale="60" zoomScaleNormal="110" workbookViewId="0">
      <selection activeCell="AG31" sqref="AG31"/>
    </sheetView>
  </sheetViews>
  <sheetFormatPr baseColWidth="10" defaultColWidth="10.81640625" defaultRowHeight="14.5" x14ac:dyDescent="0.35"/>
  <cols>
    <col min="1" max="1" width="18.26953125" customWidth="1"/>
    <col min="2" max="2" width="28.54296875" customWidth="1"/>
  </cols>
  <sheetData>
    <row r="1" spans="1:25" ht="43" customHeight="1" x14ac:dyDescent="0.35">
      <c r="A1" s="357" t="s">
        <v>0</v>
      </c>
      <c r="B1" s="358"/>
      <c r="C1" s="358"/>
      <c r="D1" s="358"/>
      <c r="E1" s="358"/>
      <c r="F1" s="358"/>
      <c r="G1" s="358"/>
      <c r="H1" s="358"/>
      <c r="I1" s="358"/>
      <c r="J1" s="358"/>
      <c r="K1" s="358"/>
      <c r="L1" s="358"/>
      <c r="M1" s="358"/>
      <c r="N1" s="358"/>
      <c r="O1" s="358"/>
      <c r="P1" s="358"/>
      <c r="Q1" s="358"/>
      <c r="R1" s="358"/>
      <c r="S1" s="358"/>
      <c r="T1" s="358"/>
      <c r="U1" s="358"/>
      <c r="V1" s="358"/>
      <c r="W1" s="358"/>
      <c r="X1" s="358"/>
      <c r="Y1" s="359"/>
    </row>
    <row r="2" spans="1:25" x14ac:dyDescent="0.35">
      <c r="A2" s="374" t="s">
        <v>1</v>
      </c>
      <c r="B2" s="375"/>
      <c r="C2" s="375"/>
      <c r="D2" s="375"/>
      <c r="E2" s="375"/>
      <c r="F2" s="375"/>
      <c r="G2" s="375"/>
      <c r="H2" s="375"/>
      <c r="I2" s="375"/>
      <c r="J2" s="375"/>
      <c r="K2" s="375"/>
      <c r="L2" s="375"/>
      <c r="M2" s="375"/>
      <c r="N2" s="375"/>
      <c r="O2" s="375"/>
      <c r="P2" s="375"/>
      <c r="Q2" s="375"/>
      <c r="R2" s="375"/>
      <c r="S2" s="375"/>
      <c r="T2" s="375"/>
      <c r="U2" s="375"/>
      <c r="V2" s="375"/>
      <c r="W2" s="375"/>
      <c r="X2" s="375"/>
      <c r="Y2" s="376"/>
    </row>
    <row r="3" spans="1:25" ht="34.5" customHeight="1" x14ac:dyDescent="0.35">
      <c r="A3" s="360" t="s">
        <v>244</v>
      </c>
      <c r="B3" s="361"/>
      <c r="C3" s="361"/>
      <c r="D3" s="361"/>
      <c r="E3" s="361"/>
      <c r="F3" s="361"/>
      <c r="G3" s="361"/>
      <c r="H3" s="361"/>
      <c r="I3" s="361"/>
      <c r="J3" s="361"/>
      <c r="K3" s="361"/>
      <c r="L3" s="361"/>
      <c r="M3" s="361"/>
      <c r="N3" s="361"/>
      <c r="O3" s="361"/>
      <c r="P3" s="361"/>
      <c r="Q3" s="361"/>
      <c r="R3" s="361"/>
      <c r="S3" s="361"/>
      <c r="T3" s="361"/>
      <c r="U3" s="361"/>
      <c r="V3" s="361"/>
      <c r="W3" s="361"/>
      <c r="X3" s="361"/>
      <c r="Y3" s="362"/>
    </row>
    <row r="4" spans="1:25" x14ac:dyDescent="0.35">
      <c r="A4" s="372" t="s">
        <v>245</v>
      </c>
      <c r="B4" s="373"/>
      <c r="C4" s="373"/>
      <c r="D4" s="373"/>
      <c r="E4" s="373"/>
      <c r="F4" s="373"/>
      <c r="G4" s="373"/>
      <c r="H4" s="373"/>
      <c r="I4" s="373"/>
      <c r="J4" s="373"/>
      <c r="K4" s="373"/>
      <c r="L4" s="373"/>
      <c r="M4" s="373"/>
      <c r="N4" s="373"/>
      <c r="O4" s="373"/>
      <c r="P4" s="373"/>
      <c r="Q4" s="373"/>
      <c r="R4" s="373"/>
      <c r="S4" s="373"/>
      <c r="T4" s="373"/>
      <c r="U4" s="373"/>
      <c r="V4" s="373"/>
      <c r="W4" s="373"/>
      <c r="X4" s="373"/>
      <c r="Y4" s="373"/>
    </row>
    <row r="5" spans="1:25" ht="44.5" customHeight="1" x14ac:dyDescent="0.35">
      <c r="A5" s="337" t="s">
        <v>2</v>
      </c>
      <c r="B5" s="338" t="s">
        <v>3</v>
      </c>
      <c r="C5" s="366" t="s">
        <v>4</v>
      </c>
      <c r="D5" s="367"/>
      <c r="E5" s="367"/>
      <c r="F5" s="367"/>
      <c r="G5" s="367"/>
      <c r="H5" s="367"/>
      <c r="I5" s="367"/>
      <c r="J5" s="367"/>
      <c r="K5" s="367"/>
      <c r="L5" s="367"/>
      <c r="M5" s="367"/>
      <c r="N5" s="367"/>
      <c r="O5" s="367"/>
      <c r="P5" s="367"/>
      <c r="Q5" s="367"/>
      <c r="R5" s="367"/>
      <c r="S5" s="367"/>
      <c r="T5" s="367"/>
      <c r="U5" s="367"/>
      <c r="V5" s="367"/>
      <c r="W5" s="367"/>
      <c r="X5" s="367"/>
      <c r="Y5" s="368"/>
    </row>
    <row r="6" spans="1:25" ht="21" customHeight="1" x14ac:dyDescent="0.35">
      <c r="A6" s="339" t="s">
        <v>5</v>
      </c>
      <c r="B6" s="340" t="s">
        <v>6</v>
      </c>
      <c r="C6" s="369" t="s">
        <v>7</v>
      </c>
      <c r="D6" s="370"/>
      <c r="E6" s="370"/>
      <c r="F6" s="370"/>
      <c r="G6" s="370"/>
      <c r="H6" s="370"/>
      <c r="I6" s="370"/>
      <c r="J6" s="370"/>
      <c r="K6" s="370"/>
      <c r="L6" s="370"/>
      <c r="M6" s="370"/>
      <c r="N6" s="370"/>
      <c r="O6" s="370"/>
      <c r="P6" s="370"/>
      <c r="Q6" s="370"/>
      <c r="R6" s="370"/>
      <c r="S6" s="370"/>
      <c r="T6" s="370"/>
      <c r="U6" s="370"/>
      <c r="V6" s="370"/>
      <c r="W6" s="370"/>
      <c r="X6" s="370"/>
      <c r="Y6" s="371"/>
    </row>
    <row r="7" spans="1:25" x14ac:dyDescent="0.35">
      <c r="A7" s="363" t="s">
        <v>8</v>
      </c>
      <c r="B7" s="364"/>
      <c r="C7" s="364"/>
      <c r="D7" s="364"/>
      <c r="E7" s="364"/>
      <c r="F7" s="364"/>
      <c r="G7" s="364"/>
      <c r="H7" s="364"/>
      <c r="I7" s="364"/>
      <c r="J7" s="364"/>
      <c r="K7" s="364"/>
      <c r="L7" s="364"/>
      <c r="M7" s="364"/>
      <c r="N7" s="364"/>
      <c r="O7" s="364"/>
      <c r="P7" s="364"/>
      <c r="Q7" s="364"/>
      <c r="R7" s="364"/>
      <c r="S7" s="364"/>
      <c r="T7" s="364"/>
      <c r="U7" s="364"/>
      <c r="V7" s="364"/>
      <c r="W7" s="364"/>
      <c r="X7" s="364"/>
      <c r="Y7" s="365"/>
    </row>
    <row r="8" spans="1:25" ht="16.5" customHeight="1" x14ac:dyDescent="0.35">
      <c r="A8" s="172" t="s">
        <v>9</v>
      </c>
      <c r="B8" s="355" t="s">
        <v>10</v>
      </c>
      <c r="C8" s="355"/>
      <c r="D8" s="355"/>
      <c r="E8" s="355"/>
      <c r="F8" s="355"/>
      <c r="G8" s="355"/>
      <c r="H8" s="355"/>
      <c r="I8" s="355"/>
      <c r="J8" s="355"/>
      <c r="K8" s="355"/>
      <c r="L8" s="355"/>
      <c r="M8" s="355"/>
      <c r="N8" s="355"/>
      <c r="O8" s="355"/>
      <c r="P8" s="355"/>
      <c r="Q8" s="355"/>
      <c r="R8" s="355"/>
      <c r="S8" s="355"/>
      <c r="T8" s="355"/>
      <c r="U8" s="355"/>
      <c r="V8" s="355"/>
      <c r="W8" s="355"/>
      <c r="X8" s="355"/>
      <c r="Y8" s="356"/>
    </row>
    <row r="9" spans="1:25" ht="16.5" customHeight="1" x14ac:dyDescent="0.35">
      <c r="A9" s="172" t="s">
        <v>243</v>
      </c>
      <c r="B9" s="353" t="s">
        <v>246</v>
      </c>
      <c r="C9" s="353"/>
      <c r="D9" s="353"/>
      <c r="E9" s="353"/>
      <c r="F9" s="353"/>
      <c r="G9" s="353"/>
      <c r="H9" s="353"/>
      <c r="I9" s="353"/>
      <c r="J9" s="353"/>
      <c r="K9" s="353"/>
      <c r="L9" s="353"/>
      <c r="M9" s="353"/>
      <c r="N9" s="353"/>
      <c r="O9" s="353"/>
      <c r="P9" s="353"/>
      <c r="Q9" s="353"/>
      <c r="R9" s="353"/>
      <c r="S9" s="353"/>
      <c r="T9" s="353"/>
      <c r="U9" s="353"/>
      <c r="V9" s="353"/>
      <c r="W9" s="353"/>
      <c r="X9" s="353"/>
      <c r="Y9" s="354"/>
    </row>
    <row r="10" spans="1:25" x14ac:dyDescent="0.35">
      <c r="A10" s="345" t="s">
        <v>240</v>
      </c>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row>
    <row r="11" spans="1:25" x14ac:dyDescent="0.35">
      <c r="A11" s="324" t="s">
        <v>233</v>
      </c>
      <c r="B11" s="324" t="s">
        <v>234</v>
      </c>
      <c r="C11" s="347" t="s">
        <v>237</v>
      </c>
      <c r="D11" s="347"/>
      <c r="E11" s="347"/>
      <c r="F11" s="347"/>
      <c r="G11" s="351"/>
      <c r="H11" s="351"/>
      <c r="I11" s="351"/>
      <c r="J11" s="351"/>
      <c r="K11" s="351"/>
      <c r="L11" s="351"/>
      <c r="M11" s="351"/>
      <c r="N11" s="351"/>
      <c r="O11" s="351"/>
      <c r="P11" s="351"/>
      <c r="Q11" s="351"/>
      <c r="R11" s="351"/>
      <c r="S11" s="351"/>
      <c r="T11" s="351"/>
      <c r="U11" s="351"/>
      <c r="V11" s="351"/>
      <c r="W11" s="351"/>
      <c r="X11" s="351"/>
      <c r="Y11" s="352"/>
    </row>
    <row r="12" spans="1:25" x14ac:dyDescent="0.35">
      <c r="A12" t="s">
        <v>235</v>
      </c>
      <c r="B12" s="341">
        <v>45665</v>
      </c>
      <c r="C12" s="343" t="s">
        <v>238</v>
      </c>
      <c r="D12" s="343"/>
      <c r="E12" s="343"/>
      <c r="F12" s="343"/>
      <c r="G12" s="348"/>
      <c r="H12" s="348"/>
      <c r="I12" s="348"/>
      <c r="J12" s="348"/>
      <c r="K12" s="348"/>
      <c r="L12" s="348"/>
      <c r="M12" s="348"/>
      <c r="N12" s="348"/>
      <c r="O12" s="348"/>
      <c r="P12" s="348"/>
      <c r="Q12" s="348"/>
      <c r="R12" s="348"/>
      <c r="S12" s="348"/>
      <c r="T12" s="348"/>
      <c r="U12" s="348"/>
      <c r="V12" s="348"/>
      <c r="W12" s="348"/>
      <c r="X12" s="348"/>
      <c r="Y12" s="349"/>
    </row>
    <row r="13" spans="1:25" x14ac:dyDescent="0.35">
      <c r="A13" t="s">
        <v>236</v>
      </c>
      <c r="B13" s="341">
        <v>45698</v>
      </c>
      <c r="C13" s="343" t="s">
        <v>239</v>
      </c>
      <c r="D13" s="343"/>
      <c r="E13" s="343"/>
      <c r="F13" s="343"/>
      <c r="G13" s="348"/>
      <c r="H13" s="348"/>
      <c r="I13" s="348"/>
      <c r="J13" s="348"/>
      <c r="K13" s="348"/>
      <c r="L13" s="348"/>
      <c r="M13" s="348"/>
      <c r="N13" s="348"/>
      <c r="O13" s="348"/>
      <c r="P13" s="348"/>
      <c r="Q13" s="348"/>
      <c r="R13" s="348"/>
      <c r="S13" s="348"/>
      <c r="T13" s="348"/>
      <c r="U13" s="348"/>
      <c r="V13" s="348"/>
      <c r="W13" s="348"/>
      <c r="X13" s="348"/>
      <c r="Y13" s="349"/>
    </row>
    <row r="14" spans="1:25" ht="15" thickBot="1" x14ac:dyDescent="0.4">
      <c r="A14" s="493" t="s">
        <v>241</v>
      </c>
      <c r="B14" s="342">
        <v>45701</v>
      </c>
      <c r="C14" s="344" t="s">
        <v>242</v>
      </c>
      <c r="D14" s="344"/>
      <c r="E14" s="344"/>
      <c r="F14" s="344"/>
      <c r="G14" s="350"/>
      <c r="H14" s="350"/>
      <c r="I14" s="350"/>
      <c r="J14" s="350"/>
      <c r="K14" s="350"/>
      <c r="L14" s="350"/>
      <c r="M14" s="350"/>
      <c r="N14" s="350"/>
      <c r="O14" s="350"/>
      <c r="P14" s="350"/>
      <c r="Q14" s="350"/>
      <c r="R14" s="350"/>
      <c r="S14" s="350"/>
      <c r="T14" s="350"/>
      <c r="U14" s="350"/>
      <c r="V14" s="350"/>
      <c r="W14" s="350"/>
      <c r="X14" s="350"/>
      <c r="Y14" s="494"/>
    </row>
    <row r="15" spans="1:25" x14ac:dyDescent="0.35">
      <c r="A15" s="172"/>
      <c r="B15" s="172"/>
      <c r="C15" s="172"/>
      <c r="D15" s="172"/>
      <c r="E15" s="172"/>
      <c r="F15" s="172"/>
      <c r="G15" s="172"/>
      <c r="H15" s="172"/>
      <c r="I15" s="172"/>
      <c r="J15" s="172"/>
      <c r="K15" s="172"/>
      <c r="L15" s="172"/>
      <c r="M15" s="172"/>
    </row>
    <row r="16" spans="1:25" x14ac:dyDescent="0.35">
      <c r="A16" s="172"/>
      <c r="B16" s="172"/>
      <c r="C16" s="172"/>
      <c r="D16" s="172"/>
      <c r="E16" s="172"/>
      <c r="F16" s="172"/>
      <c r="G16" s="172"/>
      <c r="H16" s="172"/>
      <c r="I16" s="172"/>
      <c r="J16" s="172"/>
      <c r="K16" s="172"/>
      <c r="L16" s="172"/>
      <c r="M16" s="172"/>
    </row>
    <row r="17" spans="1:13" x14ac:dyDescent="0.35">
      <c r="A17" s="172"/>
      <c r="B17" s="172"/>
      <c r="C17" s="172"/>
      <c r="D17" s="172"/>
      <c r="E17" s="172"/>
      <c r="F17" s="172"/>
      <c r="G17" s="172"/>
      <c r="H17" s="172"/>
      <c r="I17" s="172"/>
      <c r="J17" s="172"/>
      <c r="K17" s="172"/>
      <c r="L17" s="172"/>
      <c r="M17" s="172"/>
    </row>
    <row r="18" spans="1:13" x14ac:dyDescent="0.35">
      <c r="A18" s="172"/>
      <c r="B18" s="172"/>
      <c r="C18" s="172"/>
      <c r="D18" s="172"/>
      <c r="E18" s="172"/>
      <c r="F18" s="172"/>
      <c r="G18" s="172"/>
      <c r="H18" s="172"/>
      <c r="I18" s="172"/>
      <c r="J18" s="172"/>
      <c r="K18" s="172"/>
      <c r="L18" s="172"/>
      <c r="M18" s="172"/>
    </row>
    <row r="19" spans="1:13" x14ac:dyDescent="0.35">
      <c r="A19" s="172"/>
      <c r="B19" s="172"/>
      <c r="C19" s="172"/>
      <c r="D19" s="172"/>
      <c r="E19" s="172"/>
      <c r="F19" s="172"/>
      <c r="G19" s="172"/>
      <c r="H19" s="172"/>
      <c r="I19" s="172"/>
      <c r="J19" s="172"/>
      <c r="K19" s="172"/>
      <c r="L19" s="172"/>
      <c r="M19" s="172"/>
    </row>
    <row r="20" spans="1:13" x14ac:dyDescent="0.35">
      <c r="A20" s="172"/>
      <c r="B20" s="172"/>
      <c r="C20" s="172"/>
      <c r="D20" s="172"/>
      <c r="E20" s="172"/>
      <c r="F20" s="172"/>
      <c r="G20" s="172"/>
      <c r="H20" s="172"/>
      <c r="I20" s="172"/>
      <c r="J20" s="172"/>
      <c r="K20" s="172"/>
      <c r="L20" s="172"/>
      <c r="M20" s="172"/>
    </row>
    <row r="21" spans="1:13" x14ac:dyDescent="0.35">
      <c r="A21" s="172"/>
      <c r="B21" s="172"/>
      <c r="C21" s="172"/>
      <c r="D21" s="172"/>
      <c r="E21" s="172"/>
      <c r="F21" s="172"/>
      <c r="G21" s="172"/>
      <c r="H21" s="172"/>
      <c r="I21" s="172"/>
      <c r="J21" s="172"/>
      <c r="K21" s="172"/>
      <c r="L21" s="172"/>
      <c r="M21" s="172"/>
    </row>
    <row r="22" spans="1:13" x14ac:dyDescent="0.35">
      <c r="A22" s="172"/>
      <c r="B22" s="172"/>
      <c r="C22" s="172"/>
      <c r="D22" s="172"/>
      <c r="E22" s="172"/>
      <c r="F22" s="172"/>
      <c r="G22" s="172"/>
      <c r="H22" s="172"/>
      <c r="I22" s="172"/>
      <c r="J22" s="172"/>
      <c r="K22" s="172"/>
      <c r="L22" s="172"/>
      <c r="M22" s="172"/>
    </row>
    <row r="23" spans="1:13" x14ac:dyDescent="0.35">
      <c r="A23" s="172"/>
      <c r="B23" s="172"/>
    </row>
  </sheetData>
  <sheetProtection algorithmName="SHA-512" hashValue="s41sbAhaBnaNnzzeAusfRc6qJ00R8Bf7Ri5RWbRvUh42v///ymKTVdAnTdNL/EQdy/XuKg77bOzE/x4Xy2efXg==" saltValue="YfkvFCN2cGrfHLzl5aT3Gg==" spinCount="100000" sheet="1" objects="1" scenarios="1"/>
  <mergeCells count="18">
    <mergeCell ref="B9:Y9"/>
    <mergeCell ref="B8:Y8"/>
    <mergeCell ref="A1:Y1"/>
    <mergeCell ref="A3:Y3"/>
    <mergeCell ref="A7:Y7"/>
    <mergeCell ref="C5:Y5"/>
    <mergeCell ref="C6:Y6"/>
    <mergeCell ref="A4:Y4"/>
    <mergeCell ref="A2:Y2"/>
    <mergeCell ref="C13:F13"/>
    <mergeCell ref="C14:F14"/>
    <mergeCell ref="A10:Y10"/>
    <mergeCell ref="C11:F11"/>
    <mergeCell ref="C12:F12"/>
    <mergeCell ref="G12:Y12"/>
    <mergeCell ref="G13:Y13"/>
    <mergeCell ref="G14:Y14"/>
    <mergeCell ref="G11:Y11"/>
  </mergeCells>
  <phoneticPr fontId="18" type="noConversion"/>
  <pageMargins left="0.7" right="0.7" top="0.78740157499999996" bottom="0.78740157499999996" header="0.3" footer="0.3"/>
  <pageSetup paperSize="9" scale="29" orientation="portrait" r:id="rId1"/>
  <headerFooter>
    <oddHeader>&amp;L&amp;G&amp;C&amp;"-,Fett"&amp;26TI-Standardangebot&amp;"-,Standard"&amp;11
erstellt durch FINSOZ e.V. - fachlich-inhaltlich abgestimmt mit der 
AG Digitalisierung in der Pflege der BAGFW
&amp;"-,Fett"Version 3.0 
&amp;"-,Standard"Februar 2025&amp;R&amp;G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0CA89-AE59-4395-BECB-9ACCF78BD5AF}">
  <dimension ref="A1:L106"/>
  <sheetViews>
    <sheetView view="pageBreakPreview" zoomScale="60" zoomScaleNormal="110" workbookViewId="0">
      <pane ySplit="5" topLeftCell="A6" activePane="bottomLeft" state="frozen"/>
      <selection pane="bottomLeft" activeCell="AE58" sqref="AE58"/>
    </sheetView>
  </sheetViews>
  <sheetFormatPr baseColWidth="10" defaultColWidth="11.453125" defaultRowHeight="14.5" x14ac:dyDescent="0.35"/>
  <cols>
    <col min="1" max="1" width="21.453125" customWidth="1"/>
    <col min="2" max="2" width="52" style="1" customWidth="1"/>
    <col min="3" max="3" width="52" style="16" customWidth="1"/>
    <col min="4" max="4" width="19" customWidth="1"/>
    <col min="5" max="5" width="32.26953125" bestFit="1" customWidth="1"/>
    <col min="6" max="6" width="18" customWidth="1"/>
    <col min="7" max="7" width="13" customWidth="1"/>
    <col min="8" max="8" width="7.7265625" customWidth="1"/>
    <col min="9" max="9" width="14.7265625" customWidth="1"/>
    <col min="10" max="10" width="4.7265625" style="24" customWidth="1"/>
    <col min="11" max="11" width="5.81640625" style="24" customWidth="1"/>
    <col min="12" max="12" width="12.81640625" customWidth="1"/>
    <col min="13" max="13" width="10.81640625" customWidth="1"/>
  </cols>
  <sheetData>
    <row r="1" spans="1:12" ht="46.5" customHeight="1" x14ac:dyDescent="0.35">
      <c r="A1" s="381" t="s">
        <v>0</v>
      </c>
      <c r="B1" s="381"/>
      <c r="C1" s="381"/>
      <c r="D1" s="381"/>
      <c r="E1" s="381"/>
      <c r="F1" s="381"/>
      <c r="G1" s="381"/>
      <c r="H1" s="381"/>
      <c r="I1" s="381"/>
      <c r="J1" s="381"/>
      <c r="K1" s="381"/>
      <c r="L1" s="381"/>
    </row>
    <row r="2" spans="1:12" x14ac:dyDescent="0.35">
      <c r="A2" s="385" t="s">
        <v>11</v>
      </c>
      <c r="B2" s="385"/>
      <c r="C2" s="385"/>
      <c r="D2" s="385"/>
      <c r="E2" s="385"/>
      <c r="F2" s="385"/>
      <c r="G2" s="385"/>
      <c r="H2" s="385"/>
      <c r="I2" s="385"/>
      <c r="J2" s="385"/>
      <c r="K2" s="385"/>
      <c r="L2" s="385"/>
    </row>
    <row r="3" spans="1:12" ht="15" thickBot="1" x14ac:dyDescent="0.4">
      <c r="A3" s="4" t="s">
        <v>12</v>
      </c>
      <c r="B3" s="2"/>
      <c r="C3" s="14"/>
      <c r="D3" s="2"/>
      <c r="E3" s="2"/>
      <c r="F3" s="2"/>
      <c r="G3" s="2"/>
    </row>
    <row r="4" spans="1:12" s="1" customFormat="1" x14ac:dyDescent="0.35">
      <c r="A4" s="18"/>
      <c r="B4" s="21" t="s">
        <v>13</v>
      </c>
      <c r="C4" s="27" t="s">
        <v>14</v>
      </c>
      <c r="D4" s="62" t="s">
        <v>15</v>
      </c>
      <c r="E4" s="21" t="s">
        <v>8</v>
      </c>
      <c r="F4" s="83" t="s">
        <v>16</v>
      </c>
      <c r="G4" s="85" t="s">
        <v>17</v>
      </c>
      <c r="H4" s="19" t="s">
        <v>18</v>
      </c>
      <c r="I4" s="22"/>
      <c r="J4" s="61"/>
      <c r="K4" s="61"/>
      <c r="L4" s="23"/>
    </row>
    <row r="5" spans="1:12" ht="29" x14ac:dyDescent="0.35">
      <c r="A5" s="5"/>
      <c r="B5" s="117"/>
      <c r="C5" s="15"/>
      <c r="D5" s="8"/>
      <c r="E5" s="11"/>
      <c r="F5" s="118"/>
      <c r="G5" s="119"/>
      <c r="H5" s="120" t="s">
        <v>19</v>
      </c>
      <c r="I5" s="121" t="s">
        <v>20</v>
      </c>
      <c r="J5" s="122" t="s">
        <v>21</v>
      </c>
      <c r="K5" s="122" t="s">
        <v>22</v>
      </c>
      <c r="L5" s="123" t="s">
        <v>23</v>
      </c>
    </row>
    <row r="6" spans="1:12" x14ac:dyDescent="0.35">
      <c r="A6" s="393" t="s">
        <v>24</v>
      </c>
      <c r="B6" s="394"/>
      <c r="C6" s="394"/>
      <c r="D6" s="394"/>
      <c r="E6" s="394"/>
      <c r="F6" s="394"/>
      <c r="G6" s="394"/>
      <c r="H6" s="394"/>
      <c r="I6" s="394"/>
      <c r="J6" s="394"/>
      <c r="K6" s="394"/>
      <c r="L6" s="395"/>
    </row>
    <row r="7" spans="1:12" s="3" customFormat="1" x14ac:dyDescent="0.35">
      <c r="A7" s="6" t="s">
        <v>25</v>
      </c>
      <c r="B7" s="382" t="s">
        <v>26</v>
      </c>
      <c r="C7" s="383"/>
      <c r="D7" s="383"/>
      <c r="E7" s="383"/>
      <c r="F7" s="383"/>
      <c r="G7" s="383"/>
      <c r="H7" s="383"/>
      <c r="I7" s="383"/>
      <c r="J7" s="383"/>
      <c r="K7" s="383"/>
      <c r="L7" s="383"/>
    </row>
    <row r="8" spans="1:12" s="3" customFormat="1" x14ac:dyDescent="0.35">
      <c r="A8" s="6" t="s">
        <v>27</v>
      </c>
      <c r="B8" s="380" t="s">
        <v>28</v>
      </c>
      <c r="C8" s="381"/>
      <c r="D8" s="381"/>
      <c r="E8" s="381"/>
      <c r="F8" s="381"/>
      <c r="G8" s="381"/>
      <c r="H8" s="381"/>
      <c r="I8" s="381"/>
      <c r="J8" s="381"/>
      <c r="K8" s="381"/>
      <c r="L8" s="384"/>
    </row>
    <row r="9" spans="1:12" x14ac:dyDescent="0.35">
      <c r="A9" s="393" t="s">
        <v>29</v>
      </c>
      <c r="B9" s="394"/>
      <c r="C9" s="394"/>
      <c r="D9" s="394"/>
      <c r="E9" s="394"/>
      <c r="F9" s="394"/>
      <c r="G9" s="394"/>
      <c r="H9" s="394"/>
      <c r="I9" s="394"/>
      <c r="J9" s="394"/>
      <c r="K9" s="394"/>
      <c r="L9" s="395"/>
    </row>
    <row r="10" spans="1:12" s="3" customFormat="1" ht="174" x14ac:dyDescent="0.35">
      <c r="A10" s="379" t="s">
        <v>30</v>
      </c>
      <c r="B10" s="10" t="s">
        <v>31</v>
      </c>
      <c r="C10" s="47" t="s">
        <v>32</v>
      </c>
      <c r="D10" s="63"/>
      <c r="E10" s="82" t="s">
        <v>33</v>
      </c>
      <c r="F10" s="84" t="s">
        <v>34</v>
      </c>
      <c r="G10" s="89" t="s">
        <v>35</v>
      </c>
      <c r="H10" s="282"/>
      <c r="I10" s="86">
        <v>40</v>
      </c>
      <c r="J10" s="222"/>
      <c r="K10" s="222"/>
      <c r="L10" s="223"/>
    </row>
    <row r="11" spans="1:12" s="3" customFormat="1" x14ac:dyDescent="0.35">
      <c r="A11" s="379"/>
      <c r="B11" s="380" t="s">
        <v>36</v>
      </c>
      <c r="C11" s="47" t="s">
        <v>37</v>
      </c>
      <c r="D11" s="64" t="s">
        <v>38</v>
      </c>
      <c r="E11" s="386" t="s">
        <v>39</v>
      </c>
      <c r="F11" s="396" t="s">
        <v>40</v>
      </c>
      <c r="G11" s="90" t="s">
        <v>41</v>
      </c>
      <c r="H11" s="283"/>
      <c r="I11" s="87">
        <v>500</v>
      </c>
      <c r="J11" s="220"/>
      <c r="K11" s="284" t="b">
        <v>0</v>
      </c>
      <c r="L11" s="88">
        <v>100</v>
      </c>
    </row>
    <row r="12" spans="1:12" s="3" customFormat="1" ht="58" x14ac:dyDescent="0.35">
      <c r="A12" s="379"/>
      <c r="B12" s="380"/>
      <c r="C12" s="44" t="s">
        <v>42</v>
      </c>
      <c r="D12" s="64" t="s">
        <v>43</v>
      </c>
      <c r="E12" s="387"/>
      <c r="F12" s="396"/>
      <c r="G12" s="90" t="s">
        <v>44</v>
      </c>
      <c r="H12" s="283"/>
      <c r="I12" s="143">
        <v>500</v>
      </c>
      <c r="J12" s="220"/>
      <c r="K12" s="284" t="b">
        <v>0</v>
      </c>
      <c r="L12" s="88">
        <v>100</v>
      </c>
    </row>
    <row r="13" spans="1:12" s="3" customFormat="1" x14ac:dyDescent="0.35">
      <c r="A13" s="379"/>
      <c r="B13" s="380"/>
      <c r="C13" s="47"/>
      <c r="D13" s="34"/>
      <c r="E13" s="387"/>
      <c r="F13" s="396"/>
      <c r="G13" s="90" t="s">
        <v>45</v>
      </c>
      <c r="H13" s="283"/>
      <c r="I13" s="87">
        <v>500</v>
      </c>
      <c r="J13" s="220"/>
      <c r="K13" s="284" t="b">
        <v>0</v>
      </c>
      <c r="L13" s="88">
        <v>100</v>
      </c>
    </row>
    <row r="14" spans="1:12" s="3" customFormat="1" ht="116" x14ac:dyDescent="0.35">
      <c r="A14" s="377" t="s">
        <v>46</v>
      </c>
      <c r="B14" s="10" t="s">
        <v>47</v>
      </c>
      <c r="C14" s="47" t="s">
        <v>48</v>
      </c>
      <c r="D14" s="64" t="s">
        <v>49</v>
      </c>
      <c r="E14" s="82" t="s">
        <v>50</v>
      </c>
      <c r="F14" s="84" t="s">
        <v>34</v>
      </c>
      <c r="G14" s="90" t="s">
        <v>35</v>
      </c>
      <c r="H14" s="283"/>
      <c r="I14" s="87">
        <v>40</v>
      </c>
      <c r="J14" s="220"/>
      <c r="K14" s="220"/>
      <c r="L14" s="219"/>
    </row>
    <row r="15" spans="1:12" s="3" customFormat="1" x14ac:dyDescent="0.35">
      <c r="A15" s="377"/>
      <c r="B15" s="378" t="s">
        <v>51</v>
      </c>
      <c r="C15" s="47" t="s">
        <v>37</v>
      </c>
      <c r="D15" s="64" t="s">
        <v>38</v>
      </c>
      <c r="E15" s="386" t="s">
        <v>39</v>
      </c>
      <c r="F15" s="397" t="s">
        <v>40</v>
      </c>
      <c r="G15" s="90" t="s">
        <v>41</v>
      </c>
      <c r="H15" s="283"/>
      <c r="I15" s="87">
        <f>390.76*1.19</f>
        <v>465.00439999999998</v>
      </c>
      <c r="J15" s="220"/>
      <c r="K15" s="284" t="b">
        <v>0</v>
      </c>
      <c r="L15" s="88">
        <f>I15/5</f>
        <v>93.000879999999995</v>
      </c>
    </row>
    <row r="16" spans="1:12" s="3" customFormat="1" x14ac:dyDescent="0.35">
      <c r="A16" s="377"/>
      <c r="B16" s="378"/>
      <c r="C16" s="47"/>
      <c r="D16" s="44"/>
      <c r="E16" s="387"/>
      <c r="F16" s="397"/>
      <c r="G16" s="90" t="s">
        <v>44</v>
      </c>
      <c r="H16" s="283"/>
      <c r="I16" s="87">
        <f>390.76*1.19</f>
        <v>465.00439999999998</v>
      </c>
      <c r="J16" s="220"/>
      <c r="K16" s="284" t="b">
        <v>0</v>
      </c>
      <c r="L16" s="88">
        <f t="shared" ref="L16:L17" si="0">I16/5</f>
        <v>93.000879999999995</v>
      </c>
    </row>
    <row r="17" spans="1:12" s="3" customFormat="1" x14ac:dyDescent="0.35">
      <c r="A17" s="377"/>
      <c r="B17" s="378"/>
      <c r="C17" s="47"/>
      <c r="D17" s="44"/>
      <c r="E17" s="387"/>
      <c r="F17" s="397"/>
      <c r="G17" s="95" t="s">
        <v>45</v>
      </c>
      <c r="H17" s="285"/>
      <c r="I17" s="136">
        <f>390.76*1.19</f>
        <v>465.00439999999998</v>
      </c>
      <c r="J17" s="221"/>
      <c r="K17" s="286" t="b">
        <v>0</v>
      </c>
      <c r="L17" s="137">
        <f t="shared" si="0"/>
        <v>93.000879999999995</v>
      </c>
    </row>
    <row r="18" spans="1:12" x14ac:dyDescent="0.35">
      <c r="A18" s="390" t="s">
        <v>52</v>
      </c>
      <c r="B18" s="391"/>
      <c r="C18" s="391"/>
      <c r="D18" s="391"/>
      <c r="E18" s="391"/>
      <c r="F18" s="391"/>
      <c r="G18" s="391"/>
      <c r="H18" s="391"/>
      <c r="I18" s="391"/>
      <c r="J18" s="391"/>
      <c r="K18" s="391"/>
      <c r="L18" s="392"/>
    </row>
    <row r="19" spans="1:12" x14ac:dyDescent="0.35">
      <c r="A19" s="124"/>
      <c r="B19" s="125"/>
      <c r="C19" s="125"/>
      <c r="D19" s="126"/>
      <c r="E19" s="134" t="s">
        <v>53</v>
      </c>
      <c r="F19" s="145"/>
      <c r="G19" s="146"/>
      <c r="H19" s="147"/>
      <c r="I19" s="144">
        <f>IF(K10,0,H10*I10)+IF(K11,0,H11*I11)+IF(K12,0,H12*I12)+IF(K14,0,H14*I14)+IF(K15,0,H15*I15)+IF(K16,0,H16*I16)</f>
        <v>0</v>
      </c>
      <c r="J19" s="148"/>
      <c r="K19" s="148"/>
      <c r="L19" s="148"/>
    </row>
    <row r="20" spans="1:12" x14ac:dyDescent="0.35">
      <c r="A20" s="29"/>
      <c r="B20"/>
      <c r="C20"/>
      <c r="D20" s="127"/>
      <c r="E20" s="75" t="s">
        <v>54</v>
      </c>
      <c r="F20" s="388">
        <v>5</v>
      </c>
      <c r="G20" s="389"/>
      <c r="H20" s="149"/>
      <c r="I20" s="150"/>
      <c r="J20" s="150"/>
      <c r="K20" s="150"/>
      <c r="L20" s="151"/>
    </row>
    <row r="21" spans="1:12" ht="15" thickBot="1" x14ac:dyDescent="0.4">
      <c r="A21" s="128"/>
      <c r="B21" s="129"/>
      <c r="C21" s="129"/>
      <c r="D21" s="130"/>
      <c r="E21" s="135" t="s">
        <v>55</v>
      </c>
      <c r="F21" s="152"/>
      <c r="G21" s="153"/>
      <c r="H21" s="154"/>
      <c r="I21" s="155"/>
      <c r="J21" s="155"/>
      <c r="K21" s="155"/>
      <c r="L21" s="156">
        <f>(IF(K11,H11*L11)+IF(K12,H12*L12)+IF(K13,H13*L13)+IF(K15,H15*L15)+IF(K16,H16*L16)+IF(K17,H17*L17))*F20+I19</f>
        <v>0</v>
      </c>
    </row>
    <row r="22" spans="1:12" x14ac:dyDescent="0.35">
      <c r="B22"/>
      <c r="C22"/>
      <c r="J22"/>
      <c r="K22"/>
    </row>
    <row r="23" spans="1:12" s="3" customFormat="1" x14ac:dyDescent="0.35"/>
    <row r="24" spans="1:12" s="3" customFormat="1" x14ac:dyDescent="0.35"/>
    <row r="25" spans="1:12" s="3" customFormat="1" x14ac:dyDescent="0.35"/>
    <row r="26" spans="1:12" s="3" customFormat="1" x14ac:dyDescent="0.35"/>
    <row r="27" spans="1:12" s="3" customFormat="1" x14ac:dyDescent="0.35"/>
    <row r="28" spans="1:12" s="3" customFormat="1" x14ac:dyDescent="0.35"/>
    <row r="29" spans="1:12" s="3" customFormat="1" x14ac:dyDescent="0.35"/>
    <row r="30" spans="1:12" s="3" customFormat="1" x14ac:dyDescent="0.35"/>
    <row r="31" spans="1:12" s="3" customFormat="1" x14ac:dyDescent="0.35"/>
    <row r="32" spans="1:12" s="3" customFormat="1" x14ac:dyDescent="0.35"/>
    <row r="33" spans="1:1" s="3" customFormat="1" x14ac:dyDescent="0.35">
      <c r="A33" s="12"/>
    </row>
    <row r="34" spans="1:1" s="3" customFormat="1" x14ac:dyDescent="0.35"/>
    <row r="35" spans="1:1" s="3" customFormat="1" x14ac:dyDescent="0.35"/>
    <row r="36" spans="1:1" s="3" customFormat="1" x14ac:dyDescent="0.35"/>
    <row r="37" spans="1:1" s="3" customFormat="1" x14ac:dyDescent="0.35"/>
    <row r="38" spans="1:1" s="3" customFormat="1" x14ac:dyDescent="0.35"/>
    <row r="39" spans="1:1" s="3" customFormat="1" x14ac:dyDescent="0.35"/>
    <row r="40" spans="1:1" s="3" customFormat="1" x14ac:dyDescent="0.35"/>
    <row r="41" spans="1:1" s="3" customFormat="1" ht="17.5" customHeight="1" x14ac:dyDescent="0.35"/>
    <row r="42" spans="1:1" s="3" customFormat="1" x14ac:dyDescent="0.35"/>
    <row r="43" spans="1:1" s="3" customFormat="1" x14ac:dyDescent="0.35"/>
    <row r="44" spans="1:1" s="3" customFormat="1" x14ac:dyDescent="0.35"/>
    <row r="45" spans="1:1" s="3" customFormat="1" x14ac:dyDescent="0.35"/>
    <row r="46" spans="1:1" s="3" customFormat="1" x14ac:dyDescent="0.35"/>
    <row r="47" spans="1:1" s="3" customFormat="1" x14ac:dyDescent="0.35"/>
    <row r="48" spans="1:1" s="3" customFormat="1" ht="23.15" customHeight="1" x14ac:dyDescent="0.35"/>
    <row r="49" s="3" customFormat="1" x14ac:dyDescent="0.35"/>
    <row r="50" s="3" customFormat="1" x14ac:dyDescent="0.35"/>
    <row r="51" s="3" customFormat="1" x14ac:dyDescent="0.35"/>
    <row r="52" s="3" customFormat="1" x14ac:dyDescent="0.35"/>
    <row r="53" s="3" customFormat="1" x14ac:dyDescent="0.35"/>
    <row r="54" s="3" customFormat="1" ht="25" customHeight="1" x14ac:dyDescent="0.35"/>
    <row r="55" s="3" customFormat="1" x14ac:dyDescent="0.35"/>
    <row r="56" s="3" customFormat="1" x14ac:dyDescent="0.35"/>
    <row r="57" s="3" customFormat="1" x14ac:dyDescent="0.35"/>
    <row r="58" s="3" customFormat="1" x14ac:dyDescent="0.35"/>
    <row r="59" s="3" customFormat="1" x14ac:dyDescent="0.35"/>
    <row r="60" customFormat="1" x14ac:dyDescent="0.35"/>
    <row r="61" s="3" customFormat="1" x14ac:dyDescent="0.35"/>
    <row r="62" s="3" customFormat="1" x14ac:dyDescent="0.35"/>
    <row r="63" s="3" customFormat="1" x14ac:dyDescent="0.35"/>
    <row r="64" s="3" customFormat="1" x14ac:dyDescent="0.35"/>
    <row r="65" s="3" customFormat="1" x14ac:dyDescent="0.35"/>
    <row r="66" s="3" customFormat="1" x14ac:dyDescent="0.35"/>
    <row r="67" s="3" customFormat="1" x14ac:dyDescent="0.35"/>
    <row r="68" s="3" customFormat="1" x14ac:dyDescent="0.35"/>
    <row r="69" s="3" customFormat="1" x14ac:dyDescent="0.35"/>
    <row r="70" s="3" customFormat="1" ht="130.5" customHeight="1" x14ac:dyDescent="0.35"/>
    <row r="71" s="3" customFormat="1" x14ac:dyDescent="0.35"/>
    <row r="72" s="3" customFormat="1" x14ac:dyDescent="0.35"/>
    <row r="73" s="3" customFormat="1" x14ac:dyDescent="0.35"/>
    <row r="74" s="3" customFormat="1" x14ac:dyDescent="0.35"/>
    <row r="75" s="3" customFormat="1" x14ac:dyDescent="0.35"/>
    <row r="76" s="3" customFormat="1" x14ac:dyDescent="0.35"/>
    <row r="77" s="3" customFormat="1" x14ac:dyDescent="0.35"/>
    <row r="78" customFormat="1" x14ac:dyDescent="0.35"/>
    <row r="79" s="3" customFormat="1" x14ac:dyDescent="0.35"/>
    <row r="80" s="3" customFormat="1" x14ac:dyDescent="0.35"/>
    <row r="81" s="3" customFormat="1" x14ac:dyDescent="0.35"/>
    <row r="82" s="3" customFormat="1" x14ac:dyDescent="0.35"/>
    <row r="83" s="3" customFormat="1" x14ac:dyDescent="0.35"/>
    <row r="84" s="3" customFormat="1" x14ac:dyDescent="0.35"/>
    <row r="85" s="3" customFormat="1" x14ac:dyDescent="0.35"/>
    <row r="86" s="3" customFormat="1" x14ac:dyDescent="0.35"/>
    <row r="87" s="3" customFormat="1" x14ac:dyDescent="0.35"/>
    <row r="88" s="3" customFormat="1" x14ac:dyDescent="0.35"/>
    <row r="89" s="3" customFormat="1" x14ac:dyDescent="0.35"/>
    <row r="90" s="3" customFormat="1" x14ac:dyDescent="0.35"/>
    <row r="91" s="3" customFormat="1" x14ac:dyDescent="0.35"/>
    <row r="92" s="3" customFormat="1" x14ac:dyDescent="0.35"/>
    <row r="93" s="3" customFormat="1" x14ac:dyDescent="0.35"/>
    <row r="94" customFormat="1" x14ac:dyDescent="0.35"/>
    <row r="95" s="3" customFormat="1" x14ac:dyDescent="0.35"/>
    <row r="96" s="3"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sheetData>
  <sheetProtection algorithmName="SHA-512" hashValue="5tZBkGvwpIC6VyGd64c55/vIWJRdOcU3Z8qhniVY1WorPMwDt52GAaW4hLIjxyMfmKTvlgZrCFRMMsFnjldW1g==" saltValue="F7yzVYVDfCv8KJMDDkjodA==" spinCount="100000" sheet="1" objects="1" scenarios="1"/>
  <mergeCells count="16">
    <mergeCell ref="F20:G20"/>
    <mergeCell ref="A18:L18"/>
    <mergeCell ref="A9:L9"/>
    <mergeCell ref="A6:L6"/>
    <mergeCell ref="F11:F13"/>
    <mergeCell ref="F15:F17"/>
    <mergeCell ref="E15:E17"/>
    <mergeCell ref="A1:L1"/>
    <mergeCell ref="B7:L7"/>
    <mergeCell ref="B8:L8"/>
    <mergeCell ref="A2:L2"/>
    <mergeCell ref="E11:E13"/>
    <mergeCell ref="A14:A17"/>
    <mergeCell ref="B15:B17"/>
    <mergeCell ref="A10:A13"/>
    <mergeCell ref="B11:B13"/>
  </mergeCells>
  <hyperlinks>
    <hyperlink ref="D12" r:id="rId1" xr:uid="{DF51DF77-29F1-4047-8789-94A490370F3A}"/>
    <hyperlink ref="D11" r:id="rId2" xr:uid="{238E8E1A-DF49-4BDE-947C-C263140F2A0D}"/>
    <hyperlink ref="D15" r:id="rId3" xr:uid="{5D3A9875-2F24-4467-A7CA-831D60F7B5C5}"/>
    <hyperlink ref="D14" r:id="rId4" xr:uid="{99208193-3910-46BA-9898-3CE3D8F72EC0}"/>
  </hyperlinks>
  <pageMargins left="0.7" right="0.7" top="0.78740157499999996" bottom="0.78740157499999996" header="0.3" footer="0.3"/>
  <pageSetup paperSize="9" scale="34" orientation="portrait" r:id="rId5"/>
  <headerFooter>
    <oddHeader>&amp;L&amp;G&amp;C&amp;"-,Fett"&amp;22TI-Standardangebot
&amp;11Version 3.0&amp;"-,Standard"
erstellt durch FINSOZ e.V. - fachlich-inhaltlich abgestimmt mit der 
AG Digitalisierung in der Pflege der BAGFW
&amp;R&amp;G</oddHeader>
    <oddFooter>&amp;LFinsoz e.V. und BAGFW&amp;CVersion 3.0&amp;RFebruar 2025</oddFoot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CA967-9FD8-493A-B5DB-9085A7D8E677}">
  <sheetPr>
    <pageSetUpPr fitToPage="1"/>
  </sheetPr>
  <dimension ref="A1:S113"/>
  <sheetViews>
    <sheetView tabSelected="1" zoomScale="112" zoomScaleNormal="112" workbookViewId="0">
      <pane ySplit="5" topLeftCell="A82" activePane="bottomLeft" state="frozen"/>
      <selection pane="bottomLeft" activeCell="P79" sqref="P79"/>
    </sheetView>
  </sheetViews>
  <sheetFormatPr baseColWidth="10" defaultColWidth="11.453125" defaultRowHeight="15" customHeight="1" x14ac:dyDescent="0.35"/>
  <cols>
    <col min="1" max="1" width="5.26953125" customWidth="1"/>
    <col min="2" max="2" width="14.81640625" customWidth="1"/>
    <col min="3" max="3" width="10.7265625" customWidth="1"/>
    <col min="4" max="4" width="56.1796875" style="1" customWidth="1"/>
    <col min="5" max="5" width="48.26953125" style="16" customWidth="1"/>
    <col min="6" max="6" width="20.7265625" customWidth="1"/>
    <col min="7" max="7" width="32.7265625" customWidth="1"/>
    <col min="8" max="8" width="23.453125" style="24" customWidth="1"/>
    <col min="9" max="9" width="8" style="288" customWidth="1"/>
    <col min="10" max="10" width="15.453125" customWidth="1"/>
    <col min="11" max="11" width="4.7265625" style="24" customWidth="1"/>
    <col min="12" max="12" width="6.7265625" style="24" customWidth="1"/>
    <col min="13" max="13" width="15.81640625" customWidth="1"/>
    <col min="14" max="14" width="10.81640625" customWidth="1"/>
  </cols>
  <sheetData>
    <row r="1" spans="1:19" ht="78" customHeight="1" x14ac:dyDescent="0.35">
      <c r="A1" s="381" t="s">
        <v>56</v>
      </c>
      <c r="B1" s="381"/>
      <c r="C1" s="381"/>
      <c r="D1" s="381"/>
      <c r="E1" s="381"/>
      <c r="F1" s="381"/>
      <c r="G1" s="381"/>
      <c r="H1" s="381"/>
      <c r="I1" s="381"/>
      <c r="J1" s="381"/>
      <c r="K1" s="381"/>
      <c r="L1" s="381"/>
      <c r="M1" s="381"/>
    </row>
    <row r="2" spans="1:19" ht="20.149999999999999" customHeight="1" x14ac:dyDescent="0.35">
      <c r="A2" s="448" t="s">
        <v>57</v>
      </c>
      <c r="B2" s="448"/>
      <c r="C2" s="448"/>
      <c r="D2" s="448"/>
      <c r="E2" s="448"/>
      <c r="F2" s="448"/>
      <c r="G2" s="448"/>
      <c r="H2" s="448"/>
      <c r="I2" s="448"/>
      <c r="J2" s="448"/>
      <c r="K2" s="448"/>
      <c r="L2" s="448"/>
      <c r="M2" s="448"/>
    </row>
    <row r="3" spans="1:19" thickBot="1" x14ac:dyDescent="0.4">
      <c r="A3" s="344" t="s">
        <v>58</v>
      </c>
      <c r="B3" s="344"/>
      <c r="C3" s="344"/>
      <c r="D3" s="344"/>
      <c r="E3" s="344"/>
      <c r="F3" s="344"/>
      <c r="G3" s="344"/>
      <c r="H3" s="344"/>
      <c r="I3" s="344"/>
      <c r="J3" s="344"/>
      <c r="K3" s="344"/>
      <c r="L3" s="344"/>
      <c r="M3" s="344"/>
    </row>
    <row r="4" spans="1:19" s="1" customFormat="1" ht="55.5" customHeight="1" x14ac:dyDescent="0.35">
      <c r="A4" s="18"/>
      <c r="B4" s="19" t="s">
        <v>59</v>
      </c>
      <c r="C4" s="20" t="s">
        <v>60</v>
      </c>
      <c r="D4" s="21" t="s">
        <v>13</v>
      </c>
      <c r="E4" s="36" t="s">
        <v>14</v>
      </c>
      <c r="F4" s="20" t="s">
        <v>247</v>
      </c>
      <c r="G4" s="21" t="s">
        <v>61</v>
      </c>
      <c r="H4" s="192" t="s">
        <v>62</v>
      </c>
      <c r="I4" s="454" t="s">
        <v>63</v>
      </c>
      <c r="J4" s="455"/>
      <c r="K4" s="455"/>
      <c r="L4" s="455"/>
      <c r="M4" s="455"/>
      <c r="N4" s="94"/>
    </row>
    <row r="5" spans="1:19" ht="30.65" customHeight="1" x14ac:dyDescent="0.35">
      <c r="A5" s="57"/>
      <c r="B5" s="58"/>
      <c r="C5" s="59"/>
      <c r="D5" s="60"/>
      <c r="E5" s="60"/>
      <c r="F5" s="60"/>
      <c r="G5" s="78"/>
      <c r="H5" s="138"/>
      <c r="I5" s="131" t="s">
        <v>19</v>
      </c>
      <c r="J5" s="79" t="s">
        <v>64</v>
      </c>
      <c r="K5" s="80" t="s">
        <v>65</v>
      </c>
      <c r="L5" s="80" t="s">
        <v>66</v>
      </c>
      <c r="M5" s="81" t="s">
        <v>67</v>
      </c>
    </row>
    <row r="6" spans="1:19" ht="14.5" x14ac:dyDescent="0.35">
      <c r="A6" s="417" t="s">
        <v>68</v>
      </c>
      <c r="B6" s="418"/>
      <c r="C6" s="418"/>
      <c r="D6" s="418"/>
      <c r="E6" s="418"/>
      <c r="F6" s="418"/>
      <c r="G6" s="418"/>
      <c r="H6" s="418"/>
      <c r="I6" s="418"/>
      <c r="J6" s="418"/>
      <c r="K6" s="418"/>
      <c r="L6" s="418"/>
      <c r="M6" s="420"/>
    </row>
    <row r="7" spans="1:19" ht="90" customHeight="1" x14ac:dyDescent="0.35">
      <c r="A7" s="169"/>
      <c r="B7" s="355" t="s">
        <v>69</v>
      </c>
      <c r="C7" s="443"/>
      <c r="D7" s="451" t="s">
        <v>70</v>
      </c>
      <c r="E7" s="449" t="s">
        <v>71</v>
      </c>
      <c r="F7" s="452" t="s">
        <v>72</v>
      </c>
      <c r="G7" s="73" t="s">
        <v>73</v>
      </c>
      <c r="H7" s="333"/>
      <c r="I7" s="231">
        <f>'eHBA und SMC-B'!H14</f>
        <v>0</v>
      </c>
      <c r="J7" s="336"/>
      <c r="K7" s="232" t="b">
        <v>0</v>
      </c>
      <c r="L7" s="232" t="b">
        <v>0</v>
      </c>
      <c r="M7" s="233"/>
      <c r="N7" s="29"/>
    </row>
    <row r="8" spans="1:19" ht="14.5" x14ac:dyDescent="0.35">
      <c r="A8" s="170"/>
      <c r="B8" s="379"/>
      <c r="C8" s="399"/>
      <c r="D8" s="378"/>
      <c r="E8" s="450"/>
      <c r="F8" s="453"/>
      <c r="G8" s="113" t="s">
        <v>74</v>
      </c>
      <c r="H8" s="132"/>
      <c r="I8" s="132"/>
      <c r="J8" s="70"/>
      <c r="K8" s="70"/>
      <c r="L8" s="70"/>
      <c r="M8" s="71"/>
      <c r="N8" s="29"/>
    </row>
    <row r="9" spans="1:19" s="3" customFormat="1" ht="31.5" customHeight="1" x14ac:dyDescent="0.35">
      <c r="A9" s="170"/>
      <c r="B9" s="379"/>
      <c r="C9" s="399"/>
      <c r="D9" s="378"/>
      <c r="E9" s="450"/>
      <c r="F9" s="453" t="s">
        <v>75</v>
      </c>
      <c r="G9" s="72" t="s">
        <v>76</v>
      </c>
      <c r="H9" s="234"/>
      <c r="I9" s="302"/>
      <c r="J9" s="235"/>
      <c r="K9" s="236" t="b">
        <v>0</v>
      </c>
      <c r="L9" s="236" t="b">
        <v>0</v>
      </c>
      <c r="M9" s="237"/>
      <c r="N9" s="7"/>
    </row>
    <row r="10" spans="1:19" s="3" customFormat="1" ht="14.5" x14ac:dyDescent="0.35">
      <c r="A10" s="170"/>
      <c r="B10" s="379"/>
      <c r="C10" s="399"/>
      <c r="D10" s="378"/>
      <c r="E10" s="450"/>
      <c r="F10" s="453"/>
      <c r="G10" s="139" t="s">
        <v>77</v>
      </c>
      <c r="H10" s="332"/>
      <c r="I10" s="303"/>
      <c r="J10" s="45"/>
      <c r="K10" s="45"/>
      <c r="L10" s="45"/>
      <c r="M10" s="45"/>
      <c r="N10" s="7"/>
    </row>
    <row r="11" spans="1:19" s="3" customFormat="1" ht="16.5" x14ac:dyDescent="0.35">
      <c r="A11" s="170"/>
      <c r="B11" s="379"/>
      <c r="C11" s="399"/>
      <c r="D11" s="378"/>
      <c r="E11" s="450"/>
      <c r="F11" s="453"/>
      <c r="G11" s="72" t="s">
        <v>78</v>
      </c>
      <c r="H11" s="234"/>
      <c r="I11" s="304"/>
      <c r="J11" s="37"/>
      <c r="K11" s="37"/>
      <c r="L11" s="37"/>
      <c r="M11" s="38"/>
      <c r="N11" s="7"/>
    </row>
    <row r="12" spans="1:19" s="3" customFormat="1" ht="43.5" x14ac:dyDescent="0.35">
      <c r="A12" s="170"/>
      <c r="B12" s="379"/>
      <c r="C12" s="399"/>
      <c r="D12" s="378"/>
      <c r="E12" s="450"/>
      <c r="F12" s="453"/>
      <c r="G12" s="188" t="s">
        <v>79</v>
      </c>
      <c r="H12" s="234"/>
      <c r="I12" s="305"/>
      <c r="J12" s="189"/>
      <c r="K12" s="39"/>
      <c r="L12" s="39"/>
      <c r="M12" s="40"/>
      <c r="N12" s="7"/>
    </row>
    <row r="13" spans="1:19" s="3" customFormat="1" ht="35.25" customHeight="1" x14ac:dyDescent="0.35">
      <c r="A13" s="170"/>
      <c r="B13" s="379"/>
      <c r="C13" s="399"/>
      <c r="D13" s="378"/>
      <c r="E13" s="450"/>
      <c r="F13" s="453"/>
      <c r="G13" s="72" t="s">
        <v>80</v>
      </c>
      <c r="H13" s="234"/>
      <c r="I13" s="306"/>
      <c r="J13" s="189"/>
      <c r="K13" s="39"/>
      <c r="L13" s="39"/>
      <c r="M13" s="41"/>
    </row>
    <row r="14" spans="1:19" s="3" customFormat="1" ht="31" x14ac:dyDescent="0.35">
      <c r="A14" s="170"/>
      <c r="B14" s="379"/>
      <c r="C14" s="399"/>
      <c r="D14" s="378"/>
      <c r="E14" s="450"/>
      <c r="F14" s="453"/>
      <c r="G14" s="72" t="s">
        <v>81</v>
      </c>
      <c r="H14" s="234"/>
      <c r="I14" s="307"/>
      <c r="J14" s="239"/>
      <c r="K14" s="246" t="b">
        <v>0</v>
      </c>
      <c r="L14" s="246" t="b">
        <v>0</v>
      </c>
      <c r="M14" s="237"/>
      <c r="N14" s="13"/>
      <c r="O14" s="12"/>
      <c r="P14" s="12"/>
      <c r="Q14" s="12"/>
    </row>
    <row r="15" spans="1:19" s="3" customFormat="1" ht="14.5" x14ac:dyDescent="0.35">
      <c r="A15" s="170"/>
      <c r="B15" s="379"/>
      <c r="C15" s="399"/>
      <c r="D15" s="378"/>
      <c r="E15" s="450"/>
      <c r="F15" s="453"/>
      <c r="G15" s="72" t="s">
        <v>82</v>
      </c>
      <c r="H15" s="234"/>
      <c r="I15" s="308"/>
      <c r="J15" s="239"/>
      <c r="K15" s="245" t="b">
        <v>0</v>
      </c>
      <c r="L15" s="245" t="b">
        <v>0</v>
      </c>
      <c r="M15" s="237"/>
      <c r="N15" s="28"/>
    </row>
    <row r="16" spans="1:19" s="3" customFormat="1" ht="14.5" x14ac:dyDescent="0.35">
      <c r="A16" s="170"/>
      <c r="B16" s="379"/>
      <c r="C16" s="399"/>
      <c r="D16" s="378"/>
      <c r="E16" s="450"/>
      <c r="F16" s="453"/>
      <c r="G16" s="72" t="s">
        <v>83</v>
      </c>
      <c r="H16" s="234"/>
      <c r="I16" s="309"/>
      <c r="J16" s="240"/>
      <c r="K16" s="244" t="b">
        <v>0</v>
      </c>
      <c r="L16" s="244" t="b">
        <v>0</v>
      </c>
      <c r="M16" s="247"/>
      <c r="N16" s="28"/>
      <c r="S16" s="17"/>
    </row>
    <row r="17" spans="1:17" s="3" customFormat="1" ht="72.5" x14ac:dyDescent="0.35">
      <c r="A17" s="170"/>
      <c r="B17" s="381" t="s">
        <v>84</v>
      </c>
      <c r="C17" s="381"/>
      <c r="D17" s="104" t="s">
        <v>85</v>
      </c>
      <c r="E17" s="100"/>
      <c r="F17" s="99"/>
      <c r="G17" s="140" t="s">
        <v>86</v>
      </c>
      <c r="H17" s="234"/>
      <c r="I17" s="310"/>
      <c r="J17" s="235"/>
      <c r="K17" s="243" t="b">
        <v>0</v>
      </c>
      <c r="L17" s="243" t="b">
        <v>0</v>
      </c>
      <c r="M17" s="247"/>
      <c r="N17" s="28"/>
    </row>
    <row r="18" spans="1:17" s="3" customFormat="1" ht="43.5" x14ac:dyDescent="0.35">
      <c r="A18" s="170"/>
      <c r="B18" s="379" t="s">
        <v>87</v>
      </c>
      <c r="C18" s="379"/>
      <c r="D18" s="104" t="s">
        <v>88</v>
      </c>
      <c r="E18" s="96"/>
      <c r="F18" s="101"/>
      <c r="G18" s="141" t="s">
        <v>89</v>
      </c>
      <c r="H18" s="238"/>
      <c r="I18" s="311"/>
      <c r="J18" s="241"/>
      <c r="K18" s="242" t="b">
        <v>0</v>
      </c>
      <c r="L18" s="249" t="b">
        <v>0</v>
      </c>
      <c r="M18" s="248"/>
    </row>
    <row r="19" spans="1:17" s="3" customFormat="1" ht="14.5" x14ac:dyDescent="0.35">
      <c r="A19" s="160"/>
      <c r="B19" s="161"/>
      <c r="C19" s="70"/>
      <c r="D19" s="70"/>
      <c r="E19" s="162"/>
      <c r="F19" s="70"/>
      <c r="G19" s="70"/>
      <c r="H19" s="132"/>
      <c r="I19" s="132"/>
      <c r="J19" s="70"/>
      <c r="K19" s="70"/>
      <c r="L19" s="70"/>
      <c r="M19" s="163"/>
    </row>
    <row r="20" spans="1:17" s="3" customFormat="1" ht="87" x14ac:dyDescent="0.35">
      <c r="A20" s="26"/>
      <c r="B20" s="381" t="s">
        <v>90</v>
      </c>
      <c r="C20" s="444"/>
      <c r="D20" s="25" t="s">
        <v>91</v>
      </c>
      <c r="E20" s="35"/>
      <c r="F20" s="43" t="s">
        <v>92</v>
      </c>
      <c r="G20" s="142"/>
      <c r="H20" s="165"/>
      <c r="I20" s="301"/>
      <c r="J20" s="158"/>
      <c r="K20" s="158"/>
      <c r="L20" s="158"/>
      <c r="M20" s="159"/>
      <c r="N20" s="28"/>
    </row>
    <row r="21" spans="1:17" s="3" customFormat="1" ht="15" customHeight="1" x14ac:dyDescent="0.35">
      <c r="A21" s="26"/>
      <c r="B21" s="17"/>
      <c r="C21" s="31"/>
      <c r="D21" s="25"/>
      <c r="E21" s="65"/>
      <c r="F21" s="44"/>
      <c r="G21" s="457" t="s">
        <v>74</v>
      </c>
      <c r="H21" s="458"/>
      <c r="I21" s="458"/>
      <c r="J21" s="458"/>
      <c r="K21" s="458"/>
      <c r="L21" s="458"/>
      <c r="M21" s="459"/>
      <c r="N21" s="28"/>
    </row>
    <row r="22" spans="1:17" s="3" customFormat="1" ht="45" customHeight="1" x14ac:dyDescent="0.35">
      <c r="A22" s="26"/>
      <c r="C22" s="444" t="s">
        <v>93</v>
      </c>
      <c r="D22" s="378" t="s">
        <v>94</v>
      </c>
      <c r="E22" s="478"/>
      <c r="F22" s="43"/>
      <c r="G22" s="74" t="s">
        <v>73</v>
      </c>
      <c r="H22" s="330"/>
      <c r="I22" s="312"/>
      <c r="J22" s="250"/>
      <c r="K22" s="251" t="b">
        <v>0</v>
      </c>
      <c r="L22" s="251" t="b">
        <v>0</v>
      </c>
      <c r="M22" s="250"/>
      <c r="N22" s="29"/>
    </row>
    <row r="23" spans="1:17" s="3" customFormat="1" ht="14.5" x14ac:dyDescent="0.35">
      <c r="A23" s="7"/>
      <c r="C23" s="444"/>
      <c r="D23" s="378"/>
      <c r="E23" s="478"/>
      <c r="F23" s="44"/>
      <c r="G23" s="72" t="s">
        <v>95</v>
      </c>
      <c r="H23" s="234"/>
      <c r="I23" s="297"/>
      <c r="J23" s="190"/>
      <c r="K23" s="46"/>
      <c r="L23" s="46"/>
      <c r="M23" s="46"/>
      <c r="N23" s="28"/>
    </row>
    <row r="24" spans="1:17" s="3" customFormat="1" ht="14.5" x14ac:dyDescent="0.35">
      <c r="A24" s="7"/>
      <c r="B24" s="6"/>
      <c r="C24" s="444"/>
      <c r="D24" s="378"/>
      <c r="E24" s="478"/>
      <c r="F24" s="44"/>
      <c r="G24" s="77" t="s">
        <v>96</v>
      </c>
      <c r="H24" s="330"/>
      <c r="I24" s="298"/>
      <c r="J24" s="46"/>
      <c r="K24" s="46"/>
      <c r="L24" s="46"/>
      <c r="M24" s="46"/>
      <c r="N24" s="33"/>
      <c r="O24" s="17"/>
      <c r="P24" s="17"/>
      <c r="Q24" s="17"/>
    </row>
    <row r="25" spans="1:17" s="3" customFormat="1" ht="16.5" x14ac:dyDescent="0.35">
      <c r="A25" s="7"/>
      <c r="B25" s="6"/>
      <c r="C25" s="444"/>
      <c r="D25" s="378"/>
      <c r="E25" s="478"/>
      <c r="F25" s="44"/>
      <c r="G25" s="77" t="s">
        <v>97</v>
      </c>
      <c r="H25" s="252" t="s">
        <v>98</v>
      </c>
      <c r="I25" s="299"/>
      <c r="J25" s="46"/>
      <c r="K25" s="46"/>
      <c r="L25" s="46"/>
      <c r="M25" s="46"/>
      <c r="N25" s="30"/>
      <c r="O25" s="12"/>
      <c r="P25" s="12"/>
      <c r="Q25" s="12"/>
    </row>
    <row r="26" spans="1:17" s="3" customFormat="1" ht="25" x14ac:dyDescent="0.35">
      <c r="A26" s="7"/>
      <c r="B26" s="6"/>
      <c r="C26" s="444"/>
      <c r="D26" s="378"/>
      <c r="E26" s="478"/>
      <c r="F26" s="44"/>
      <c r="G26" s="72" t="s">
        <v>99</v>
      </c>
      <c r="H26" s="234"/>
      <c r="I26" s="313"/>
      <c r="J26" s="253"/>
      <c r="K26" s="254" t="b">
        <v>0</v>
      </c>
      <c r="L26" s="254" t="b">
        <v>0</v>
      </c>
      <c r="M26" s="255"/>
      <c r="N26" s="33"/>
      <c r="O26" s="17"/>
      <c r="P26" s="17"/>
      <c r="Q26" s="17"/>
    </row>
    <row r="27" spans="1:17" s="3" customFormat="1" ht="14.5" x14ac:dyDescent="0.35">
      <c r="A27" s="7"/>
      <c r="B27" s="6"/>
      <c r="C27" s="444"/>
      <c r="D27" s="378"/>
      <c r="E27" s="478"/>
      <c r="F27" s="44"/>
      <c r="G27" s="72" t="s">
        <v>100</v>
      </c>
      <c r="H27" s="234"/>
      <c r="I27" s="314"/>
      <c r="J27" s="253"/>
      <c r="K27" s="257" t="b">
        <v>0</v>
      </c>
      <c r="L27" s="257" t="b">
        <v>0</v>
      </c>
      <c r="M27" s="255"/>
      <c r="N27" s="28"/>
    </row>
    <row r="28" spans="1:17" s="3" customFormat="1" ht="14.5" x14ac:dyDescent="0.35">
      <c r="A28" s="7"/>
      <c r="B28" s="6"/>
      <c r="C28" s="444"/>
      <c r="D28" s="378"/>
      <c r="E28" s="478"/>
      <c r="F28" s="44"/>
      <c r="G28" s="72" t="s">
        <v>101</v>
      </c>
      <c r="H28" s="234"/>
      <c r="I28" s="314"/>
      <c r="J28" s="253"/>
      <c r="K28" s="257" t="b">
        <v>0</v>
      </c>
      <c r="L28" s="258" t="b">
        <v>0</v>
      </c>
      <c r="M28" s="256"/>
      <c r="N28" s="7"/>
    </row>
    <row r="29" spans="1:17" s="3" customFormat="1" ht="63" customHeight="1" x14ac:dyDescent="0.35">
      <c r="A29" s="26"/>
      <c r="C29" s="444" t="s">
        <v>102</v>
      </c>
      <c r="D29" s="378" t="s">
        <v>103</v>
      </c>
      <c r="E29" s="478"/>
      <c r="F29" s="43"/>
      <c r="G29" s="77" t="s">
        <v>73</v>
      </c>
      <c r="H29" s="330"/>
      <c r="I29" s="315"/>
      <c r="J29" s="250"/>
      <c r="K29" s="251" t="b">
        <v>0</v>
      </c>
      <c r="L29" s="251" t="b">
        <v>0</v>
      </c>
      <c r="M29" s="250"/>
      <c r="N29" s="28"/>
    </row>
    <row r="30" spans="1:17" s="3" customFormat="1" ht="16.5" x14ac:dyDescent="0.35">
      <c r="A30" s="7"/>
      <c r="B30" s="6"/>
      <c r="C30" s="444"/>
      <c r="D30" s="378"/>
      <c r="E30" s="478"/>
      <c r="F30" s="44"/>
      <c r="G30" s="77" t="s">
        <v>104</v>
      </c>
      <c r="H30" s="252" t="s">
        <v>98</v>
      </c>
      <c r="I30" s="299"/>
      <c r="J30" s="46"/>
      <c r="K30" s="46"/>
      <c r="L30" s="46"/>
      <c r="M30" s="46"/>
      <c r="N30" s="30"/>
      <c r="O30" s="12"/>
      <c r="P30" s="12"/>
      <c r="Q30" s="12"/>
    </row>
    <row r="31" spans="1:17" s="3" customFormat="1" ht="14.5" x14ac:dyDescent="0.35">
      <c r="A31" s="7"/>
      <c r="B31" s="6"/>
      <c r="C31" s="444"/>
      <c r="D31" s="378"/>
      <c r="E31" s="478"/>
      <c r="F31" s="64"/>
      <c r="G31" s="72" t="s">
        <v>105</v>
      </c>
      <c r="H31" s="234"/>
      <c r="I31" s="314"/>
      <c r="J31" s="253"/>
      <c r="K31" s="257" t="b">
        <v>0</v>
      </c>
      <c r="L31" s="257" t="b">
        <v>0</v>
      </c>
      <c r="M31" s="255"/>
      <c r="N31" s="28"/>
    </row>
    <row r="32" spans="1:17" s="3" customFormat="1" ht="14.5" x14ac:dyDescent="0.35">
      <c r="A32" s="7"/>
      <c r="B32" s="6"/>
      <c r="C32" s="444"/>
      <c r="D32" s="378"/>
      <c r="E32" s="478"/>
      <c r="F32" s="64"/>
      <c r="G32" s="72" t="s">
        <v>101</v>
      </c>
      <c r="H32" s="234"/>
      <c r="I32" s="314"/>
      <c r="J32" s="253"/>
      <c r="K32" s="257" t="b">
        <v>0</v>
      </c>
      <c r="L32" s="257" t="b">
        <v>0</v>
      </c>
      <c r="M32" s="259"/>
    </row>
    <row r="33" spans="1:15" s="3" customFormat="1" ht="14.5" x14ac:dyDescent="0.35">
      <c r="A33" s="7"/>
      <c r="B33" s="6"/>
      <c r="C33" s="444"/>
      <c r="D33" s="378"/>
      <c r="E33" s="478"/>
      <c r="F33" s="64"/>
      <c r="G33" s="77" t="s">
        <v>106</v>
      </c>
      <c r="H33" s="330"/>
      <c r="I33" s="299"/>
      <c r="J33" s="37"/>
      <c r="K33" s="37"/>
      <c r="L33" s="37"/>
      <c r="M33" s="68"/>
    </row>
    <row r="34" spans="1:15" s="3" customFormat="1" ht="25" x14ac:dyDescent="0.35">
      <c r="A34" s="7"/>
      <c r="B34" s="6"/>
      <c r="C34" s="444"/>
      <c r="D34" s="378"/>
      <c r="E34" s="478"/>
      <c r="F34" s="64"/>
      <c r="G34" s="72" t="s">
        <v>107</v>
      </c>
      <c r="H34" s="234"/>
      <c r="I34" s="314"/>
      <c r="J34" s="253"/>
      <c r="K34" s="254" t="b">
        <v>0</v>
      </c>
      <c r="L34" s="254" t="b">
        <v>0</v>
      </c>
      <c r="M34" s="255"/>
      <c r="N34" s="28"/>
    </row>
    <row r="35" spans="1:15" s="3" customFormat="1" ht="15.75" customHeight="1" x14ac:dyDescent="0.35">
      <c r="A35" s="7"/>
      <c r="B35" s="6"/>
      <c r="C35" s="444"/>
      <c r="D35" s="378"/>
      <c r="E35" s="478"/>
      <c r="F35" s="64"/>
      <c r="G35" s="77" t="s">
        <v>108</v>
      </c>
      <c r="H35" s="330"/>
      <c r="I35" s="299"/>
      <c r="J35" s="46"/>
      <c r="K35" s="46"/>
      <c r="L35" s="46"/>
      <c r="M35" s="68"/>
    </row>
    <row r="36" spans="1:15" s="3" customFormat="1" ht="14.5" x14ac:dyDescent="0.35">
      <c r="A36" s="26"/>
      <c r="C36" s="444" t="s">
        <v>109</v>
      </c>
      <c r="D36" s="378" t="s">
        <v>110</v>
      </c>
      <c r="E36" s="465"/>
      <c r="F36" s="463" t="s">
        <v>111</v>
      </c>
      <c r="G36" s="74" t="s">
        <v>73</v>
      </c>
      <c r="H36" s="330"/>
      <c r="I36" s="315"/>
      <c r="J36" s="250"/>
      <c r="K36" s="251" t="b">
        <v>0</v>
      </c>
      <c r="L36" s="251" t="b">
        <v>0</v>
      </c>
      <c r="M36" s="250"/>
      <c r="N36" s="28"/>
    </row>
    <row r="37" spans="1:15" s="3" customFormat="1" ht="14.5" x14ac:dyDescent="0.35">
      <c r="A37" s="7"/>
      <c r="B37" s="6"/>
      <c r="C37" s="444"/>
      <c r="D37" s="378"/>
      <c r="E37" s="465"/>
      <c r="F37" s="463"/>
      <c r="G37" s="72" t="s">
        <v>95</v>
      </c>
      <c r="H37" s="234"/>
      <c r="I37" s="297"/>
      <c r="J37" s="46"/>
      <c r="K37" s="46"/>
      <c r="L37" s="46"/>
      <c r="M37" s="48"/>
      <c r="N37" s="7"/>
    </row>
    <row r="38" spans="1:15" s="3" customFormat="1" ht="14.5" x14ac:dyDescent="0.35">
      <c r="A38" s="7"/>
      <c r="B38" s="6"/>
      <c r="C38" s="444"/>
      <c r="D38" s="378"/>
      <c r="E38" s="465"/>
      <c r="F38" s="463"/>
      <c r="G38" s="77" t="s">
        <v>96</v>
      </c>
      <c r="H38" s="331"/>
      <c r="I38" s="300"/>
      <c r="J38" s="46"/>
      <c r="K38" s="46"/>
      <c r="L38" s="46"/>
      <c r="M38" s="46"/>
      <c r="N38" s="28"/>
    </row>
    <row r="39" spans="1:15" s="3" customFormat="1" ht="14.5" customHeight="1" x14ac:dyDescent="0.35">
      <c r="A39" s="7"/>
      <c r="B39" s="6"/>
      <c r="C39" s="444"/>
      <c r="D39" s="378"/>
      <c r="E39" s="465"/>
      <c r="F39" s="464" t="s">
        <v>112</v>
      </c>
      <c r="G39" s="213" t="s">
        <v>113</v>
      </c>
      <c r="H39" s="234"/>
      <c r="I39" s="314"/>
      <c r="J39" s="260"/>
      <c r="K39" s="257" t="b">
        <v>0</v>
      </c>
      <c r="L39" s="258" t="b">
        <v>0</v>
      </c>
      <c r="M39" s="255"/>
      <c r="N39" s="28"/>
    </row>
    <row r="40" spans="1:15" s="3" customFormat="1" ht="14.5" x14ac:dyDescent="0.35">
      <c r="A40" s="7"/>
      <c r="B40" s="6"/>
      <c r="C40" s="444"/>
      <c r="D40" s="378"/>
      <c r="E40" s="465"/>
      <c r="F40" s="464"/>
      <c r="G40" s="72" t="s">
        <v>105</v>
      </c>
      <c r="H40" s="234"/>
      <c r="I40" s="314"/>
      <c r="J40" s="253"/>
      <c r="K40" s="257" t="b">
        <v>0</v>
      </c>
      <c r="L40" s="257" t="b">
        <v>0</v>
      </c>
      <c r="M40" s="259"/>
    </row>
    <row r="41" spans="1:15" s="3" customFormat="1" ht="14.5" x14ac:dyDescent="0.35">
      <c r="A41" s="7"/>
      <c r="B41" s="6"/>
      <c r="C41" s="444"/>
      <c r="D41" s="378"/>
      <c r="E41" s="465"/>
      <c r="F41" s="464"/>
      <c r="G41" s="72" t="s">
        <v>101</v>
      </c>
      <c r="H41" s="234"/>
      <c r="I41" s="314"/>
      <c r="J41" s="253"/>
      <c r="K41" s="257" t="b">
        <v>0</v>
      </c>
      <c r="L41" s="257" t="b">
        <v>0</v>
      </c>
      <c r="M41" s="259"/>
    </row>
    <row r="42" spans="1:15" s="3" customFormat="1" ht="14.5" x14ac:dyDescent="0.35">
      <c r="A42" s="7"/>
      <c r="B42" s="6"/>
      <c r="C42" s="9"/>
      <c r="D42" s="34"/>
      <c r="E42" s="110"/>
      <c r="F42" s="64"/>
      <c r="G42" s="77" t="s">
        <v>106</v>
      </c>
      <c r="H42" s="330"/>
      <c r="I42" s="299"/>
      <c r="J42" s="37"/>
      <c r="K42" s="37"/>
      <c r="L42" s="37"/>
      <c r="M42" s="68"/>
    </row>
    <row r="43" spans="1:15" s="3" customFormat="1" ht="87" x14ac:dyDescent="0.35">
      <c r="A43" s="7"/>
      <c r="B43" s="379" t="s">
        <v>114</v>
      </c>
      <c r="C43" s="399"/>
      <c r="D43" s="34" t="s">
        <v>115</v>
      </c>
      <c r="E43" s="171"/>
      <c r="F43" s="34"/>
      <c r="G43" s="188" t="s">
        <v>116</v>
      </c>
      <c r="H43" s="261"/>
      <c r="I43" s="316"/>
      <c r="J43" s="253"/>
      <c r="K43" s="254" t="b">
        <v>0</v>
      </c>
      <c r="L43" s="254" t="b">
        <v>0</v>
      </c>
      <c r="M43" s="259"/>
    </row>
    <row r="44" spans="1:15" s="3" customFormat="1" ht="47.25" customHeight="1" x14ac:dyDescent="0.35">
      <c r="A44" s="7"/>
      <c r="B44" s="172" t="s">
        <v>117</v>
      </c>
      <c r="C44" s="32"/>
      <c r="D44" s="44" t="s">
        <v>118</v>
      </c>
      <c r="E44" s="47"/>
      <c r="F44" s="173" t="s">
        <v>119</v>
      </c>
      <c r="G44" s="196" t="s">
        <v>120</v>
      </c>
      <c r="H44" s="265"/>
      <c r="I44" s="317"/>
      <c r="J44" s="264"/>
      <c r="K44" s="263" t="b">
        <v>0</v>
      </c>
      <c r="L44" s="263" t="b">
        <v>0</v>
      </c>
      <c r="M44" s="262"/>
      <c r="N44" s="28"/>
    </row>
    <row r="45" spans="1:15" ht="14.5" x14ac:dyDescent="0.35">
      <c r="A45" s="417" t="s">
        <v>121</v>
      </c>
      <c r="B45" s="418"/>
      <c r="C45" s="418"/>
      <c r="D45" s="418"/>
      <c r="E45" s="418"/>
      <c r="F45" s="418"/>
      <c r="G45" s="418"/>
      <c r="H45" s="418"/>
      <c r="I45" s="418"/>
      <c r="J45" s="418"/>
      <c r="K45" s="418"/>
      <c r="L45" s="418"/>
      <c r="M45" s="420"/>
    </row>
    <row r="46" spans="1:15" s="3" customFormat="1" ht="29" x14ac:dyDescent="0.35">
      <c r="A46" s="13"/>
      <c r="B46" s="379" t="s">
        <v>122</v>
      </c>
      <c r="C46" s="399"/>
      <c r="D46" s="460" t="s">
        <v>123</v>
      </c>
      <c r="E46" s="461" t="s">
        <v>124</v>
      </c>
      <c r="F46" s="173" t="s">
        <v>125</v>
      </c>
      <c r="G46" s="103" t="s">
        <v>126</v>
      </c>
      <c r="H46" s="329"/>
      <c r="I46" s="318"/>
      <c r="J46" s="253"/>
      <c r="K46" s="254" t="b">
        <v>0</v>
      </c>
      <c r="L46" s="254" t="b">
        <v>0</v>
      </c>
      <c r="M46" s="255"/>
      <c r="N46" s="7"/>
    </row>
    <row r="47" spans="1:15" s="3" customFormat="1" ht="43.5" x14ac:dyDescent="0.35">
      <c r="A47" s="13"/>
      <c r="B47" s="379"/>
      <c r="C47" s="399"/>
      <c r="D47" s="409"/>
      <c r="E47" s="462"/>
      <c r="F47" s="173" t="s">
        <v>127</v>
      </c>
      <c r="G47" s="77" t="s">
        <v>128</v>
      </c>
      <c r="H47" s="326"/>
      <c r="I47" s="292"/>
      <c r="J47" s="49"/>
      <c r="K47" s="49"/>
      <c r="L47" s="49"/>
      <c r="M47" s="50"/>
      <c r="N47" s="97"/>
      <c r="O47" s="42"/>
    </row>
    <row r="48" spans="1:15" s="3" customFormat="1" ht="29" x14ac:dyDescent="0.35">
      <c r="A48" s="13"/>
      <c r="B48" s="379"/>
      <c r="C48" s="399"/>
      <c r="D48" s="409"/>
      <c r="E48" s="462"/>
      <c r="F48" s="173"/>
      <c r="G48" s="72" t="s">
        <v>129</v>
      </c>
      <c r="H48" s="261"/>
      <c r="I48" s="318"/>
      <c r="J48" s="260"/>
      <c r="K48" s="254" t="b">
        <v>0</v>
      </c>
      <c r="L48" s="254" t="b">
        <v>0</v>
      </c>
      <c r="M48" s="266"/>
      <c r="O48" s="42"/>
    </row>
    <row r="49" spans="1:14" s="3" customFormat="1" ht="14.5" x14ac:dyDescent="0.35">
      <c r="A49" s="13"/>
      <c r="B49" s="379"/>
      <c r="C49" s="399"/>
      <c r="D49" s="409"/>
      <c r="E49" s="462"/>
      <c r="F49" s="12"/>
      <c r="G49" s="77" t="s">
        <v>130</v>
      </c>
      <c r="H49" s="326"/>
      <c r="I49" s="293"/>
      <c r="J49" s="49"/>
      <c r="K49" s="49"/>
      <c r="L49" s="49"/>
      <c r="M49" s="50"/>
    </row>
    <row r="50" spans="1:14" s="3" customFormat="1" ht="14.5" customHeight="1" x14ac:dyDescent="0.35">
      <c r="A50" s="7"/>
      <c r="B50" s="379" t="s">
        <v>131</v>
      </c>
      <c r="C50" s="444" t="s">
        <v>132</v>
      </c>
      <c r="D50" s="456" t="s">
        <v>133</v>
      </c>
      <c r="E50" s="403" t="s">
        <v>134</v>
      </c>
      <c r="G50" s="72" t="s">
        <v>135</v>
      </c>
      <c r="H50" s="261"/>
      <c r="I50" s="319"/>
      <c r="J50" s="260"/>
      <c r="K50" s="254" t="b">
        <v>0</v>
      </c>
      <c r="L50" s="254" t="b">
        <v>0</v>
      </c>
      <c r="M50" s="266"/>
      <c r="N50" s="7"/>
    </row>
    <row r="51" spans="1:14" s="3" customFormat="1" ht="14.5" x14ac:dyDescent="0.35">
      <c r="A51" s="7"/>
      <c r="B51" s="379"/>
      <c r="C51" s="444"/>
      <c r="D51" s="456"/>
      <c r="E51" s="403"/>
      <c r="G51" s="72" t="s">
        <v>136</v>
      </c>
      <c r="H51" s="261"/>
      <c r="I51" s="320"/>
      <c r="J51" s="267"/>
      <c r="K51" s="270" t="b">
        <v>0</v>
      </c>
      <c r="L51" s="254" t="b">
        <v>0</v>
      </c>
      <c r="M51" s="273"/>
      <c r="N51" s="7"/>
    </row>
    <row r="52" spans="1:14" s="3" customFormat="1" ht="29" x14ac:dyDescent="0.35">
      <c r="A52" s="7"/>
      <c r="B52" s="379"/>
      <c r="C52" s="31" t="s">
        <v>137</v>
      </c>
      <c r="D52" s="66" t="s">
        <v>138</v>
      </c>
      <c r="E52" s="403"/>
      <c r="F52" s="9"/>
      <c r="G52" s="108" t="s">
        <v>139</v>
      </c>
      <c r="H52" s="261"/>
      <c r="I52" s="334"/>
      <c r="J52" s="268"/>
      <c r="K52" s="271" t="b">
        <v>0</v>
      </c>
      <c r="L52" s="272" t="b">
        <v>0</v>
      </c>
      <c r="M52" s="266"/>
      <c r="N52" s="7"/>
    </row>
    <row r="53" spans="1:14" s="3" customFormat="1" ht="14.5" x14ac:dyDescent="0.35">
      <c r="A53" s="7"/>
      <c r="B53" s="379"/>
      <c r="C53" s="31" t="s">
        <v>140</v>
      </c>
      <c r="D53" s="66" t="s">
        <v>141</v>
      </c>
      <c r="E53" s="403"/>
      <c r="F53" s="9"/>
      <c r="G53" s="108" t="s">
        <v>142</v>
      </c>
      <c r="H53" s="261"/>
      <c r="I53" s="335"/>
      <c r="J53" s="269"/>
      <c r="K53" s="271" t="b">
        <v>0</v>
      </c>
      <c r="L53" s="272" t="b">
        <v>0</v>
      </c>
      <c r="M53" s="273"/>
      <c r="N53" s="7"/>
    </row>
    <row r="54" spans="1:14" s="3" customFormat="1" ht="48" customHeight="1" x14ac:dyDescent="0.35">
      <c r="A54" s="7"/>
      <c r="B54" s="379" t="s">
        <v>143</v>
      </c>
      <c r="C54" s="487" t="s">
        <v>144</v>
      </c>
      <c r="D54" s="409" t="s">
        <v>145</v>
      </c>
      <c r="E54" s="91"/>
      <c r="F54" s="109" t="s">
        <v>146</v>
      </c>
      <c r="G54" s="77" t="s">
        <v>147</v>
      </c>
      <c r="H54" s="326"/>
      <c r="I54" s="335"/>
      <c r="J54" s="269"/>
      <c r="K54" s="271" t="b">
        <v>0</v>
      </c>
      <c r="L54" s="272" t="b">
        <v>0</v>
      </c>
      <c r="M54" s="273"/>
      <c r="N54" s="28"/>
    </row>
    <row r="55" spans="1:14" s="3" customFormat="1" ht="29" x14ac:dyDescent="0.35">
      <c r="A55" s="7"/>
      <c r="B55" s="379"/>
      <c r="C55" s="487"/>
      <c r="D55" s="409"/>
      <c r="E55" s="92"/>
      <c r="F55" s="398" t="s">
        <v>148</v>
      </c>
      <c r="G55" s="72" t="s">
        <v>149</v>
      </c>
      <c r="H55" s="261"/>
      <c r="I55" s="294"/>
      <c r="J55" s="69"/>
      <c r="K55" s="49"/>
      <c r="L55" s="49"/>
      <c r="M55" s="50"/>
    </row>
    <row r="56" spans="1:14" s="3" customFormat="1" ht="29" x14ac:dyDescent="0.35">
      <c r="A56" s="7"/>
      <c r="B56" s="379"/>
      <c r="C56" s="487"/>
      <c r="D56" s="409"/>
      <c r="E56" s="92"/>
      <c r="F56" s="398"/>
      <c r="G56" s="72" t="s">
        <v>150</v>
      </c>
      <c r="H56" s="261"/>
      <c r="I56" s="294"/>
      <c r="J56" s="69"/>
      <c r="K56" s="49"/>
      <c r="L56" s="49"/>
      <c r="M56" s="50"/>
    </row>
    <row r="57" spans="1:14" s="3" customFormat="1" ht="29" x14ac:dyDescent="0.35">
      <c r="A57" s="7"/>
      <c r="B57" s="379"/>
      <c r="C57" s="487"/>
      <c r="D57" s="409"/>
      <c r="E57" s="92"/>
      <c r="F57" s="398"/>
      <c r="G57" s="72" t="s">
        <v>151</v>
      </c>
      <c r="H57" s="261"/>
      <c r="I57" s="295"/>
      <c r="J57" s="49"/>
      <c r="K57" s="49"/>
      <c r="L57" s="49"/>
      <c r="M57" s="51"/>
      <c r="N57" s="7"/>
    </row>
    <row r="58" spans="1:14" s="3" customFormat="1" ht="94.5" customHeight="1" x14ac:dyDescent="0.35">
      <c r="A58" s="7"/>
      <c r="B58" s="379"/>
      <c r="C58" s="31" t="s">
        <v>152</v>
      </c>
      <c r="D58" s="66" t="s">
        <v>153</v>
      </c>
      <c r="E58" s="93"/>
      <c r="F58" s="398"/>
      <c r="G58" s="72" t="s">
        <v>154</v>
      </c>
      <c r="H58" s="261"/>
      <c r="I58" s="289"/>
      <c r="J58" s="52"/>
      <c r="K58" s="52"/>
      <c r="L58" s="52"/>
      <c r="M58" s="53"/>
    </row>
    <row r="59" spans="1:14" s="3" customFormat="1" ht="14.5" x14ac:dyDescent="0.35">
      <c r="A59" s="7"/>
      <c r="B59" s="379"/>
      <c r="C59" s="31"/>
      <c r="D59" s="66"/>
      <c r="E59" s="93"/>
      <c r="F59" s="177"/>
      <c r="G59" s="77" t="s">
        <v>155</v>
      </c>
      <c r="H59" s="325"/>
      <c r="I59" s="290"/>
      <c r="J59" s="52"/>
      <c r="K59" s="52"/>
      <c r="L59" s="52"/>
      <c r="M59" s="53"/>
    </row>
    <row r="60" spans="1:14" s="3" customFormat="1" ht="14.5" x14ac:dyDescent="0.35">
      <c r="A60" s="7"/>
      <c r="B60" s="379"/>
      <c r="C60" s="31"/>
      <c r="D60" s="66"/>
      <c r="E60" s="93"/>
      <c r="F60" s="109"/>
      <c r="G60" s="72" t="s">
        <v>156</v>
      </c>
      <c r="H60" s="261"/>
      <c r="I60" s="319"/>
      <c r="J60" s="260"/>
      <c r="K60" s="257" t="b">
        <v>0</v>
      </c>
      <c r="L60" s="257" t="b">
        <v>0</v>
      </c>
      <c r="M60" s="255"/>
      <c r="N60" s="7"/>
    </row>
    <row r="61" spans="1:14" s="3" customFormat="1" ht="14.5" x14ac:dyDescent="0.35">
      <c r="A61" s="7"/>
      <c r="B61" s="379"/>
      <c r="C61" s="31"/>
      <c r="D61" s="66"/>
      <c r="E61" s="93"/>
      <c r="F61" s="109"/>
      <c r="G61" s="230" t="s">
        <v>157</v>
      </c>
      <c r="H61" s="274"/>
      <c r="I61" s="319"/>
      <c r="J61" s="260"/>
      <c r="K61" s="275" t="b">
        <v>0</v>
      </c>
      <c r="L61" s="275" t="b">
        <v>0</v>
      </c>
      <c r="M61" s="262"/>
      <c r="N61" s="7"/>
    </row>
    <row r="62" spans="1:14" s="3" customFormat="1" ht="14.5" x14ac:dyDescent="0.35">
      <c r="A62" s="7"/>
      <c r="B62" s="6"/>
      <c r="C62" s="226"/>
      <c r="D62" s="175"/>
      <c r="E62" s="227"/>
      <c r="F62" s="228"/>
      <c r="G62" s="229" t="s">
        <v>106</v>
      </c>
      <c r="H62" s="328"/>
      <c r="I62" s="296"/>
      <c r="J62" s="37"/>
      <c r="K62" s="37"/>
      <c r="L62" s="37"/>
      <c r="M62" s="68"/>
    </row>
    <row r="63" spans="1:14" ht="14.5" x14ac:dyDescent="0.35">
      <c r="A63" s="417" t="s">
        <v>158</v>
      </c>
      <c r="B63" s="418"/>
      <c r="C63" s="418"/>
      <c r="D63" s="418"/>
      <c r="E63" s="418"/>
      <c r="F63" s="418"/>
      <c r="G63" s="418"/>
      <c r="H63" s="418"/>
      <c r="I63" s="418"/>
      <c r="J63" s="418"/>
      <c r="K63" s="418"/>
      <c r="L63" s="418"/>
      <c r="M63" s="420"/>
    </row>
    <row r="64" spans="1:14" s="3" customFormat="1" ht="29" x14ac:dyDescent="0.35">
      <c r="A64" s="7"/>
      <c r="B64" s="379" t="s">
        <v>159</v>
      </c>
      <c r="C64" s="399"/>
      <c r="D64" s="460" t="s">
        <v>160</v>
      </c>
      <c r="E64" s="400"/>
      <c r="F64" s="402" t="s">
        <v>161</v>
      </c>
      <c r="G64" s="105" t="s">
        <v>162</v>
      </c>
      <c r="H64" s="327"/>
      <c r="I64" s="318"/>
      <c r="J64" s="253"/>
      <c r="K64" s="254" t="b">
        <v>0</v>
      </c>
      <c r="L64" s="254" t="b">
        <v>0</v>
      </c>
      <c r="M64" s="276"/>
    </row>
    <row r="65" spans="1:14" s="3" customFormat="1" ht="14.5" x14ac:dyDescent="0.35">
      <c r="A65" s="7"/>
      <c r="B65" s="379"/>
      <c r="C65" s="399"/>
      <c r="D65" s="409"/>
      <c r="E65" s="401"/>
      <c r="F65" s="403"/>
      <c r="G65" s="76" t="s">
        <v>163</v>
      </c>
      <c r="H65" s="326"/>
      <c r="I65" s="289"/>
      <c r="J65" s="52"/>
      <c r="K65" s="52"/>
      <c r="L65" s="52"/>
      <c r="M65" s="53"/>
    </row>
    <row r="66" spans="1:14" s="3" customFormat="1" ht="16.5" x14ac:dyDescent="0.35">
      <c r="A66" s="7"/>
      <c r="B66" s="379"/>
      <c r="C66" s="399"/>
      <c r="D66" s="409"/>
      <c r="E66" s="401"/>
      <c r="F66" s="403"/>
      <c r="G66" s="76" t="s">
        <v>164</v>
      </c>
      <c r="H66" s="326"/>
      <c r="I66" s="289"/>
      <c r="J66" s="52"/>
      <c r="K66" s="52"/>
      <c r="L66" s="52"/>
      <c r="M66" s="53"/>
    </row>
    <row r="67" spans="1:14" s="3" customFormat="1" ht="16.5" x14ac:dyDescent="0.35">
      <c r="A67" s="7"/>
      <c r="B67" s="379"/>
      <c r="C67" s="399"/>
      <c r="D67" s="409"/>
      <c r="E67" s="401"/>
      <c r="F67" s="403"/>
      <c r="G67" s="76" t="s">
        <v>165</v>
      </c>
      <c r="H67" s="326"/>
      <c r="I67" s="289"/>
      <c r="J67" s="52"/>
      <c r="K67" s="52"/>
      <c r="L67" s="52"/>
      <c r="M67" s="53"/>
    </row>
    <row r="68" spans="1:14" s="3" customFormat="1" ht="14.5" x14ac:dyDescent="0.35">
      <c r="A68" s="7"/>
      <c r="B68" s="379"/>
      <c r="C68" s="399"/>
      <c r="D68" s="409"/>
      <c r="E68" s="401"/>
      <c r="F68" s="403"/>
      <c r="G68" s="76" t="s">
        <v>166</v>
      </c>
      <c r="H68" s="326"/>
      <c r="I68" s="289"/>
      <c r="J68" s="52"/>
      <c r="K68" s="52"/>
      <c r="L68" s="52"/>
      <c r="M68" s="53"/>
    </row>
    <row r="69" spans="1:14" s="3" customFormat="1" ht="14.5" x14ac:dyDescent="0.35">
      <c r="A69" s="7"/>
      <c r="B69" s="379"/>
      <c r="C69" s="399"/>
      <c r="D69" s="409"/>
      <c r="E69" s="401"/>
      <c r="F69" s="403"/>
      <c r="G69" s="76" t="s">
        <v>155</v>
      </c>
      <c r="H69" s="326"/>
      <c r="I69" s="289"/>
      <c r="J69" s="52"/>
      <c r="K69" s="52"/>
      <c r="L69" s="52"/>
      <c r="M69" s="53"/>
    </row>
    <row r="70" spans="1:14" s="3" customFormat="1" ht="14.5" x14ac:dyDescent="0.35">
      <c r="A70" s="7"/>
      <c r="B70" s="379"/>
      <c r="C70" s="399"/>
      <c r="D70" s="409"/>
      <c r="E70" s="401"/>
      <c r="F70" s="403"/>
      <c r="G70" s="67" t="s">
        <v>156</v>
      </c>
      <c r="H70" s="261"/>
      <c r="I70" s="321"/>
      <c r="J70" s="260"/>
      <c r="K70" s="257" t="b">
        <v>0</v>
      </c>
      <c r="L70" s="257" t="b">
        <v>0</v>
      </c>
      <c r="M70" s="259"/>
    </row>
    <row r="71" spans="1:14" s="3" customFormat="1" ht="43.5" x14ac:dyDescent="0.35">
      <c r="A71" s="7"/>
      <c r="B71" s="379" t="s">
        <v>167</v>
      </c>
      <c r="C71" s="399"/>
      <c r="D71" s="409" t="s">
        <v>168</v>
      </c>
      <c r="E71" s="469"/>
      <c r="F71" s="403" t="s">
        <v>169</v>
      </c>
      <c r="G71" s="76" t="s">
        <v>170</v>
      </c>
      <c r="H71" s="326"/>
      <c r="I71" s="316"/>
      <c r="J71" s="253"/>
      <c r="K71" s="254" t="b">
        <v>0</v>
      </c>
      <c r="L71" s="254" t="b">
        <v>0</v>
      </c>
      <c r="M71" s="255"/>
      <c r="N71" s="55"/>
    </row>
    <row r="72" spans="1:14" s="3" customFormat="1" ht="14.5" x14ac:dyDescent="0.35">
      <c r="A72" s="7"/>
      <c r="B72" s="379"/>
      <c r="C72" s="399"/>
      <c r="D72" s="409"/>
      <c r="E72" s="469"/>
      <c r="F72" s="403"/>
      <c r="G72" s="76" t="s">
        <v>171</v>
      </c>
      <c r="H72" s="326"/>
      <c r="I72" s="289"/>
      <c r="J72" s="52"/>
      <c r="K72" s="52"/>
      <c r="L72" s="52"/>
      <c r="M72" s="53"/>
    </row>
    <row r="73" spans="1:14" s="3" customFormat="1" ht="14.5" x14ac:dyDescent="0.35">
      <c r="A73" s="7"/>
      <c r="B73" s="379"/>
      <c r="C73" s="399"/>
      <c r="D73" s="409"/>
      <c r="E73" s="469"/>
      <c r="F73" s="403"/>
      <c r="G73" s="76" t="s">
        <v>172</v>
      </c>
      <c r="H73" s="326"/>
      <c r="I73" s="289"/>
      <c r="J73" s="52"/>
      <c r="K73" s="52"/>
      <c r="L73" s="52"/>
      <c r="M73" s="56"/>
    </row>
    <row r="74" spans="1:14" s="3" customFormat="1" ht="30.65" customHeight="1" x14ac:dyDescent="0.35">
      <c r="A74" s="7"/>
      <c r="B74" s="379"/>
      <c r="C74" s="399"/>
      <c r="D74" s="409"/>
      <c r="E74" s="469"/>
      <c r="F74" s="403"/>
      <c r="G74" s="191" t="s">
        <v>156</v>
      </c>
      <c r="H74" s="261"/>
      <c r="I74" s="318"/>
      <c r="J74" s="253"/>
      <c r="K74" s="254" t="b">
        <v>0</v>
      </c>
      <c r="L74" s="254" t="b">
        <v>0</v>
      </c>
      <c r="M74" s="255"/>
      <c r="N74" s="28"/>
    </row>
    <row r="75" spans="1:14" s="3" customFormat="1" ht="14.5" x14ac:dyDescent="0.35">
      <c r="A75" s="7"/>
      <c r="B75" s="379" t="s">
        <v>173</v>
      </c>
      <c r="C75" s="399"/>
      <c r="D75" s="409" t="s">
        <v>174</v>
      </c>
      <c r="E75" s="410"/>
      <c r="F75" s="403" t="s">
        <v>175</v>
      </c>
      <c r="G75" s="106" t="s">
        <v>176</v>
      </c>
      <c r="H75" s="325"/>
      <c r="I75" s="290"/>
      <c r="J75" s="52"/>
      <c r="K75" s="52"/>
      <c r="L75" s="52"/>
      <c r="M75" s="54"/>
      <c r="N75" s="28"/>
    </row>
    <row r="76" spans="1:14" s="3" customFormat="1" ht="14.5" x14ac:dyDescent="0.35">
      <c r="A76" s="7"/>
      <c r="B76" s="379"/>
      <c r="C76" s="399"/>
      <c r="D76" s="409"/>
      <c r="E76" s="410"/>
      <c r="F76" s="403"/>
      <c r="G76" s="67" t="s">
        <v>156</v>
      </c>
      <c r="H76" s="261"/>
      <c r="I76" s="322"/>
      <c r="J76" s="260"/>
      <c r="K76" s="257" t="b">
        <v>0</v>
      </c>
      <c r="L76" s="257" t="b">
        <v>0</v>
      </c>
      <c r="M76" s="255"/>
      <c r="N76" s="28"/>
    </row>
    <row r="77" spans="1:14" s="3" customFormat="1" ht="14.5" x14ac:dyDescent="0.35">
      <c r="A77" s="7"/>
      <c r="B77" s="379" t="s">
        <v>177</v>
      </c>
      <c r="C77" s="399"/>
      <c r="D77" s="409" t="s">
        <v>178</v>
      </c>
      <c r="E77" s="410"/>
      <c r="F77" s="403" t="s">
        <v>175</v>
      </c>
      <c r="G77" s="107" t="s">
        <v>179</v>
      </c>
      <c r="H77" s="325"/>
      <c r="I77" s="291"/>
      <c r="J77" s="52"/>
      <c r="K77" s="52"/>
      <c r="L77" s="52"/>
      <c r="M77" s="54"/>
      <c r="N77" s="55"/>
    </row>
    <row r="78" spans="1:14" s="3" customFormat="1" ht="14.5" x14ac:dyDescent="0.35">
      <c r="A78" s="7"/>
      <c r="B78" s="379"/>
      <c r="C78" s="399"/>
      <c r="D78" s="409"/>
      <c r="E78" s="410"/>
      <c r="F78" s="403"/>
      <c r="G78" s="72" t="s">
        <v>156</v>
      </c>
      <c r="H78" s="261"/>
      <c r="I78" s="322"/>
      <c r="J78" s="260"/>
      <c r="K78" s="275" t="b">
        <v>0</v>
      </c>
      <c r="L78" s="275" t="b">
        <v>0</v>
      </c>
      <c r="M78" s="259"/>
    </row>
    <row r="79" spans="1:14" s="3" customFormat="1" ht="159" customHeight="1" x14ac:dyDescent="0.35">
      <c r="A79" s="7"/>
      <c r="B79" s="379" t="s">
        <v>180</v>
      </c>
      <c r="C79" s="379"/>
      <c r="D79" s="102" t="s">
        <v>181</v>
      </c>
      <c r="E79" s="168"/>
      <c r="F79" s="174" t="s">
        <v>182</v>
      </c>
      <c r="G79" s="197" t="s">
        <v>183</v>
      </c>
      <c r="H79" s="326"/>
      <c r="I79" s="323"/>
      <c r="J79" s="279"/>
      <c r="K79" s="278" t="b">
        <v>0</v>
      </c>
      <c r="L79" s="278" t="b">
        <v>0</v>
      </c>
      <c r="M79" s="277"/>
    </row>
    <row r="80" spans="1:14" s="3" customFormat="1" ht="16" customHeight="1" x14ac:dyDescent="0.35">
      <c r="A80" s="26"/>
      <c r="B80" s="381" t="s">
        <v>184</v>
      </c>
      <c r="C80" s="381"/>
      <c r="D80" s="481" t="s">
        <v>185</v>
      </c>
      <c r="E80" s="482"/>
      <c r="F80" s="482"/>
      <c r="G80" s="482"/>
      <c r="H80" s="482"/>
      <c r="I80" s="482"/>
      <c r="J80" s="482"/>
      <c r="K80" s="482"/>
      <c r="L80" s="482"/>
      <c r="M80" s="483"/>
      <c r="N80" s="55"/>
    </row>
    <row r="81" spans="1:14" ht="14.5" x14ac:dyDescent="0.35">
      <c r="A81" s="417" t="s">
        <v>186</v>
      </c>
      <c r="B81" s="418"/>
      <c r="C81" s="418"/>
      <c r="D81" s="418"/>
      <c r="E81" s="418"/>
      <c r="F81" s="418"/>
      <c r="G81" s="418"/>
      <c r="H81" s="418"/>
      <c r="I81" s="418"/>
      <c r="J81" s="418"/>
      <c r="K81" s="418"/>
      <c r="L81" s="418"/>
      <c r="M81" s="420"/>
    </row>
    <row r="82" spans="1:14" ht="59.25" customHeight="1" x14ac:dyDescent="0.35">
      <c r="A82" s="404" t="s">
        <v>232</v>
      </c>
      <c r="B82" s="405"/>
      <c r="C82" s="405"/>
      <c r="D82" s="406"/>
      <c r="E82" s="407"/>
      <c r="F82" s="407"/>
      <c r="G82" s="407"/>
      <c r="H82" s="407"/>
      <c r="I82" s="407"/>
      <c r="J82" s="407"/>
      <c r="K82" s="407"/>
      <c r="L82" s="407"/>
      <c r="M82" s="408"/>
      <c r="N82" s="29"/>
    </row>
    <row r="83" spans="1:14" ht="14.5" x14ac:dyDescent="0.35">
      <c r="A83" s="417" t="s">
        <v>187</v>
      </c>
      <c r="B83" s="418"/>
      <c r="C83" s="418"/>
      <c r="D83" s="418"/>
      <c r="E83" s="418"/>
      <c r="F83" s="418"/>
      <c r="G83" s="418"/>
      <c r="H83" s="492"/>
      <c r="I83" s="492"/>
      <c r="J83" s="418"/>
      <c r="K83" s="492"/>
      <c r="L83" s="418"/>
      <c r="M83" s="420"/>
    </row>
    <row r="84" spans="1:14" ht="22.5" customHeight="1" x14ac:dyDescent="0.35">
      <c r="A84" s="209"/>
      <c r="B84" s="405" t="s">
        <v>188</v>
      </c>
      <c r="C84" s="405"/>
      <c r="D84" s="435" t="s">
        <v>189</v>
      </c>
      <c r="E84" s="202"/>
      <c r="F84" s="202"/>
      <c r="G84" s="206" t="s">
        <v>190</v>
      </c>
      <c r="H84" s="280"/>
      <c r="I84" s="186"/>
      <c r="J84" s="179"/>
      <c r="K84" s="180"/>
      <c r="L84" s="179"/>
      <c r="M84" s="181"/>
      <c r="N84" s="98"/>
    </row>
    <row r="85" spans="1:14" ht="20.25" customHeight="1" x14ac:dyDescent="0.35">
      <c r="A85" s="178"/>
      <c r="B85" s="381"/>
      <c r="C85" s="381"/>
      <c r="D85" s="378"/>
      <c r="E85" s="44"/>
      <c r="F85" s="44"/>
      <c r="G85" s="205" t="s">
        <v>191</v>
      </c>
      <c r="H85" s="281"/>
      <c r="I85" s="193"/>
      <c r="J85" s="185"/>
      <c r="K85" s="176"/>
      <c r="L85" s="112"/>
      <c r="M85" s="187"/>
      <c r="N85" s="29"/>
    </row>
    <row r="86" spans="1:14" s="3" customFormat="1" ht="29" x14ac:dyDescent="0.35">
      <c r="A86" s="210"/>
      <c r="B86" s="353" t="s">
        <v>192</v>
      </c>
      <c r="C86" s="353"/>
      <c r="D86" s="175" t="s">
        <v>193</v>
      </c>
      <c r="E86" s="203"/>
      <c r="F86" s="175"/>
      <c r="G86" s="204" t="s">
        <v>54</v>
      </c>
      <c r="H86" s="207">
        <v>5</v>
      </c>
      <c r="I86" s="194"/>
      <c r="J86" s="184"/>
      <c r="K86" s="195"/>
      <c r="L86" s="182"/>
      <c r="M86" s="183"/>
      <c r="N86" s="28"/>
    </row>
    <row r="87" spans="1:14" ht="14.5" x14ac:dyDescent="0.35">
      <c r="A87" s="417" t="s">
        <v>52</v>
      </c>
      <c r="B87" s="471"/>
      <c r="C87" s="471"/>
      <c r="D87" s="471"/>
      <c r="E87" s="471"/>
      <c r="F87" s="471"/>
      <c r="G87" s="418"/>
      <c r="H87" s="418"/>
      <c r="I87" s="418"/>
      <c r="J87" s="471"/>
      <c r="K87" s="418"/>
      <c r="L87" s="418"/>
      <c r="M87" s="420"/>
    </row>
    <row r="88" spans="1:14" ht="16.5" x14ac:dyDescent="0.35">
      <c r="A88" s="98"/>
      <c r="D88" s="198"/>
      <c r="E88" s="198"/>
      <c r="F88" s="216"/>
      <c r="G88" s="488" t="s">
        <v>194</v>
      </c>
      <c r="H88" s="489"/>
      <c r="I88" s="157"/>
      <c r="J88" s="214">
        <f>IF(L7,0,I7*J7)+IF(H9="Nein",IF(L9,0,I9*J9),0)++IF(H14="Nein",IF(L14,0,I14*J14),0)++IF(H15="Nein",IF(L15,0,I15*J15),0)++IF(H16="Nein",IF(L16,0,I16*J16),0)++IF(H17="Nein",IF(L17,0,I17*J17),0)++IF(H18="Nein",IF(L18,0,I18*J18),0)+IF(L22,0,I22*J22)+IF(H26="Nein",IF(L26,0,I26*J26),0)+IF(H27="Nein",IF(L27,0,I27*J27),0)+IF(H28="Nein",IF(L28,0,I28*J28),0)+IF(L29,0,I29*J29)+IF(H31="Nein",IF(L31,0,I31*J31),0)+IF(H32="Nein",IF(L32,0,I32*J32),0)+IF(H34="Nein",IF(L34,0,I34*J34),0)+IF(L36,0,I36*J36)+IF(H39="Nein",IF(L39,0,I39*J39),0)+IF(H40="Nein",IF(L40,0,I40*J40),0)+IF(H41="Nein",IF(L41,0,I41*J41),0)+IF(H43="Nein",IF(L43,0,I43*J43),0)+IF(H44="Nein",IF(L44,0,I44*J44),0)+IF(L46,0,I46*J46)+IF(H48="Nein",IF(L48,0,I48*J48),0)+IF(H50="Nein",IF(L50,0,I50*J50),0)+IF(H51="Nein",IF(L51,0,I51*J51),0)+IF(H52="Nein",IF(L52,0,I52*J52),0)+IF(H53="Nein",IF(L53,0,I53*J53),0)+IF(L54,0,I54*J54)+IF(H60="Nein",IF(L60,0,I60*J61),0)+IF(H61="Nein",IF(L61,0,I61*#REF!),0)+IF(L64,0,I64*J64)+IF(H70="Nein",IF(L70,0,I70*J70),0)+IF(L71,0,I71*J71)+IF(H74="Nein",IF(L74,0,I74*J74),0)+IF(H76="Nein",IF(L76,0,I76*J76),)+IF(H78="Nein",IF(L78,0,I78*J78),0)+IF(L79,0,I79*J79)</f>
        <v>0</v>
      </c>
      <c r="K88" s="166"/>
      <c r="L88" s="166"/>
      <c r="M88" s="167"/>
      <c r="N88" s="29"/>
    </row>
    <row r="89" spans="1:14" ht="14.5" x14ac:dyDescent="0.35">
      <c r="A89" s="98"/>
      <c r="D89" s="199"/>
      <c r="E89" s="199"/>
      <c r="F89" s="217"/>
      <c r="G89" s="490" t="s">
        <v>195</v>
      </c>
      <c r="H89" s="491"/>
      <c r="I89" s="164"/>
      <c r="J89" s="214">
        <f>IF(H9="Optional",IF(L9,0,I9*J9),0)+IF(H14="Optional",IF(L14,0,I14*J14),0)+IF(H15="Optional",IF(L15,0,I15*J15),0)+IF(H16="Optional",IF(L16,0,I16*J16),0)+IF(H17="Optional",IF(L17,0,I17*J17),0)+IF(H18="Optional",IF(L18,0,I18*J18),0)+IF(H26="Optional",IF(L26,0,I26*J26),0)+IF(H27="Optional",IF(L27,0,I27*J27),0)+IF(H28="Optional",IF(L28,0,I28*J28),0)+IF(H31="Optional",IF(L31,0,I31*J31),0)+IF(H32="Optional",IF(L32,0,I32*J32),0)+IF(H34="Optional",IF(L34,0,I34*J34),0)+IF(H39="Optional",IF(L39,0,I39*J39),0)+IF(H40="Optional",IF(L40,0,I40*J40),0)+IF(H41="Optional",IF(L41,0,I41*J41),0)+IF(H43="Optional",IF(L43,0,I43*J43),0)+IF(H44="Optional",IF(L44,0,I44*J44),0)+IF(H48="Optional",IF(L48,0,I48*J48),0)+IF(H50="Optional",IF(L50,0,I50*J50),0)+IF(H51="Optional",IF(L51,0,I51*J51),0)+IF(H52="Optional",IF(L52,0,I52*J52),0)+IF(H53="Optional",IF(L53,0,I53*J53),0)+IF(H60="Optional",IF(L60,0,I60*J61),0)+IF(H61="Optional",IF(L61,0,I61*#REF!),0)+IF(H70="Optional",IF(L70,0,I70*J70),0)+IF(H74="Optional",IF(L74,0,I74*J74),0)+IF(H76="Optional",IF(L76,0,I76*J76),)+IF(H78="Optional",IF(L78,0,I78*J78),0)</f>
        <v>0</v>
      </c>
      <c r="K89" s="211"/>
      <c r="L89" s="211"/>
      <c r="M89" s="212"/>
      <c r="N89" s="29"/>
    </row>
    <row r="90" spans="1:14" ht="16.5" x14ac:dyDescent="0.35">
      <c r="A90" s="98"/>
      <c r="D90" s="199"/>
      <c r="E90" s="199"/>
      <c r="F90" s="217"/>
      <c r="G90" s="490" t="s">
        <v>196</v>
      </c>
      <c r="H90" s="491"/>
      <c r="I90" s="164"/>
      <c r="J90" s="150"/>
      <c r="K90" s="150"/>
      <c r="L90" s="150"/>
      <c r="M90" s="215">
        <f>IF(K7,I7*M7,IF(L7,I7*M7,IF(J7="",I7*M7)))+IF(H9="Nein",IF(K9,I9*M9,IF(L9,I9*M9,IF(J9="",I9*M9))),0)+IF(H14="Nein",IF(K14,I14*M14,IF(L14,I14*M14,IF(J14="",I14*M14))),0)+IF(H15="Nein",IF(K15,I15*M15,IF(L15,I15*M15,IF(J15="",I15*M15))),0)+IF(H16="Nein",IF(K16,I16*M16,IF(L16,I16*M16,IF(J16="",I16*M16))),0)+IF(H17="Nein",IF(K17,I17*M17,IF(L17,I17*M17,IF(J17="",I17*M17))),0)+IF(H18="Nein",IF(K18,I18*M18,IF(L18,I18*M18,IF(J18="",I18*M18))),0)+IF(K22,I22*M22,IF(L22,I22*M22,IF(J22="",I22*M22)))+IF(H26="Nein",IF(K26,I26*M26,IF(L26,I26*M26,IF(J26="",I26*M26))),0)+IF(H27="Nein",IF(K27,I27*M27,IF(L27,I27*M27,IF(J27="",I27*M27))),0)+IF(H28="Nein",IF(K28,I28*M28,IF(L28,I28*M28,IF(J28="",I28*M28))),0)+IF(K29,I29*M29,IF(L29,I29*M29,IF(J29="",I29*M29)))+IF(H31="Nein",IF(K31,I31*M31,IF(L31,I31*M31,IF(J31="",I31*M31))),0)+IF(H32="Nein",IF(K32,I32*M32,IF(L32,I32*M32,IF(J32="",I32*M32))),0)+IF(H34="Nein",IF(K34,I34*M34,IF(L34,I34*M34,IF(J34="",I34*M34))),0)+IF(K36,I36*M36,IF(L36,I36*M36,IF(J36="",I36*M36)))+IF(H39="Nein",IF(K39,I39*M39,IF(L39,I39*M39,IF(J39="",I39*M39))),0)+IF(H40="Nein",IF(K40,I40*M40,IF(L40,I40*M40,IF(J40="",I40*M40))),0)+IF(H41="Nein",IF(K41,I41*M41,IF(L41,I41*M41,IF(J41="",I41*M41))),0)+IF(H43="Nein",IF(K43,I43*M43,IF(L43,I43*M43,IF(J43="",I43*M43))),0)+IF(H44="Nein",IF(K44,I44*M44,IF(L44,I44*M44,IF(J44="",I44*M44))),0)+IF(K46,I46*M46,IF(L46,I46*M46,IF(J46="",I46*M46)))+IF(H48="Nein",IF(K48,I48*M48,IF(L48,I48*M48,IF(J48="",I48*M48))),0)+IF(H50="Nein",IF(K50,I50*M50,IF(L50,I50*M50,IF(J50="",I50*M50))),0)+IF(H51="Nein",IF(K51,I51*M51,IF(L51,I51*M51,IF(J51="",I51*M51))),0)+IF(H52="Nein",IF(K52,I52*M52,IF(L52,I52*M52,IF(J52="",I52*M52))),0)+IF(H53="Nein",IF(K53,I53*M53,IF(L53,I53*M53,IF(J53="",I53*M53))),0)+IF(K54,I54*M54,IF(L54,I54*M54,IF(J54="",I54*M54)))+IF(H60="Nein",IF(K60,I60*M60,IF(L60,I60*M60,IF(J61="",I60*M60))),0)+IF(H61="Nein",IF(K61,I61*M61,IF(L61,I61*M61,IF(#REF!="",I61*M61))),0)+IF(K64,I64*M64,IF(L64,I64*M64,IF(J64="",I64*M64)))+IF(H70="Nein",IF(K70,I70*M70,IF(L70,I70*M70,IF(J70="",I70*M70))),0)+IF(K71,I71*M71,IF(L71,I71*M71,IF(J71="",I71*M71)))+IF(H74="Nein",IF(K74,I74*M74,IF(L74,I74*M74,IF(J74="",I74*M74))),0)+IF(H76="Nein",IF(K76,I76*M76,IF(L76,I76*M76,IF(J76="",I76*M76))),0)+IF(H78="Nein",IF(K78,I78*M78,IF(L78,I78*M78,IF(J78="",I78*M78))),0)+IF(K79,I79*M79,IF(L79,I79*M79,IF(J79="",I79*M79)))</f>
        <v>0</v>
      </c>
      <c r="N90" s="29"/>
    </row>
    <row r="91" spans="1:14" ht="14.5" x14ac:dyDescent="0.35">
      <c r="A91" s="98"/>
      <c r="D91" s="199"/>
      <c r="E91" s="199"/>
      <c r="F91" s="217"/>
      <c r="G91" s="490" t="s">
        <v>197</v>
      </c>
      <c r="H91" s="491"/>
      <c r="I91" s="164"/>
      <c r="J91" s="208"/>
      <c r="K91" s="208"/>
      <c r="L91" s="208"/>
      <c r="M91" s="215">
        <f>IF(H9="Optional",IF(K9,I9*M9,IF(L9,I9*M9,IF(J9="",I9*M9))),0)+IF(H14="Optional",IF(K14,I14*M14,IF(L14,I14*M14,IF(J14="",I14*M14))),0)+IF(H15="Optional",IF(K15,I15*M15,IF(L15,I15*M15,IF(J15="",I15*M15))),0)+IF(H16="Optional",IF(K16,I16*M16,IF(L16,I16*M16,IF(J16="",I16*M16))),0)+IF(H17="Optional",IF(K17,I17*M17,IF(L17,I17*M17,IF(J17="",I17*M17))),0)+IF(H18="Optional",IF(K18,I18*M18,IF(L18,I18*M18,IF(J18="",I18*M18))),0)+IF(H26="Optional",IF(K26,I26*M26,IF(L26,I26*M26,IF(J26="",I26*M26))),0)+IF(H27="Optional",IF(K27,I27*M27,IF(L27,I27*M27,IF(J27="",I27*M27))),0)+IF(H28="Optional",IF(K28,I28*M28,IF(L28,I28*M28,IF(J28="",I28*M28))),0)+IF(H31="Optional",IF(K31,I31*M31,IF(L31,I31*M31,IF(J31="",I31*M31))),0)+IF(H32="Optional",IF(K32,I32*M32,IF(L32,I32*M32,IF(J32="",I32*M32))),0)+IF(H34="Optional",IF(K34,I34*M34,IF(L34,I34*M34,IF(J34="",I34*M34))),0)+IF(H39="Optional",IF(K39,I39*M39,IF(L39,I39*M39,IF(J39="",I39*M39))),0)+IF(H40="Optional",IF(K40,I40*M40,IF(L40,I40*M40,IF(J40="",I40*M40))),0)+IF(H41="Optional",IF(K41,I41*M41,IF(L41,I41*M41,IF(J41="",I41*M41))),0)+IF(H43="Optional",IF(K43,I43*M43,IF(L43,I43*M43,IF(J43="",I43*M43))),0)+IF(H44="Optional",IF(K44,I44*M44,IF(L44,I44*M44,IF(J44="",I44*M44))),0)+IF(H48="Optional",IF(K48,I48*M48,IF(L48,I48*M48,IF(J48="",I48*M48))),0)+IF(H50="Optional",IF(K50,I50*M50,IF(L50,I50*M50,IF(J50="",I50*M50))),0)+IF(H51="Optional",IF(K51,I51*M51,IF(L51,I51*M51,IF(J51="",I51*M51))),0)+IF(H52="Optional",IF(K52,I52*M52,IF(L52,I52*M52,IF(J52="",I52*M52))),0)+IF(H53="Optional",IF(K53,I53*M53,IF(L53,I53*M53,IF(J53="",I53*M53))),0)+IF(H60="Optional",IF(K60,I60*M60,IF(L60,I60*M60,IF(J61="",I60*M60))),0)+IF(H61="Optional",IF(K61,I61*M61,IF(L61,I61*M61,IF(#REF!="",I61*M61))),0)+IF(H70="Optional",IF(K70,I70*M70,IF(L70,I70*M70,IF(J70="",I70*M70))),0)+IF(H74="Optional",IF(K74,I74*M74,IF(L74,I74*M74,IF(J74="",I74*M74))),0)+IF(H76="Optional",IF(K76,I76*M76,IF(L76,I76*M76,IF(J76="",I76*M76))),0)+IF(H78="Optional",IF(K78,I78*M78,IF(L78,I78*M78,IF(J78="",I78*M78))),0)</f>
        <v>0</v>
      </c>
      <c r="N91" s="29"/>
    </row>
    <row r="92" spans="1:14" ht="14.5" x14ac:dyDescent="0.35">
      <c r="A92" s="98"/>
      <c r="D92" s="199"/>
      <c r="E92" s="199"/>
      <c r="F92" s="217"/>
      <c r="G92" s="445" t="str">
        <f>_xlfn.CONCAT("Bruttosumme über ",TEXT($H$86,"0")," Jahre ohne optionale Komponenten:")</f>
        <v>Bruttosumme über 5 Jahre ohne optionale Komponenten:</v>
      </c>
      <c r="H92" s="446"/>
      <c r="I92" s="446"/>
      <c r="J92" s="447"/>
      <c r="K92" s="437">
        <f>J88+$H$86*M90</f>
        <v>0</v>
      </c>
      <c r="L92" s="438"/>
      <c r="M92" s="439"/>
      <c r="N92" s="29"/>
    </row>
    <row r="93" spans="1:14" ht="14.5" x14ac:dyDescent="0.35">
      <c r="A93" s="98"/>
      <c r="D93" s="199"/>
      <c r="E93" s="199"/>
      <c r="F93" s="217"/>
      <c r="G93" s="445" t="str">
        <f>_xlfn.CONCAT("Summe über ",TEXT($H$86,"0")," Jahre optionale Komponenten:")</f>
        <v>Summe über 5 Jahre optionale Komponenten:</v>
      </c>
      <c r="H93" s="446"/>
      <c r="I93" s="446"/>
      <c r="J93" s="447"/>
      <c r="K93" s="437">
        <f>J89+$H$86*M91</f>
        <v>0</v>
      </c>
      <c r="L93" s="438"/>
      <c r="M93" s="439"/>
      <c r="N93" s="29"/>
    </row>
    <row r="94" spans="1:14" ht="14.5" x14ac:dyDescent="0.35">
      <c r="A94" s="98"/>
      <c r="D94" s="200"/>
      <c r="E94" s="201"/>
      <c r="F94" s="218"/>
      <c r="G94" s="484" t="str">
        <f>_xlfn.CONCAT("Bruttosumme über ",TEXT($H$86,"0")," Jahre inkl. optionale Komponenten:")</f>
        <v>Bruttosumme über 5 Jahre inkl. optionale Komponenten:</v>
      </c>
      <c r="H94" s="485"/>
      <c r="I94" s="485"/>
      <c r="J94" s="486"/>
      <c r="K94" s="440">
        <f>K92+K93</f>
        <v>0</v>
      </c>
      <c r="L94" s="441"/>
      <c r="M94" s="442"/>
      <c r="N94" s="29"/>
    </row>
    <row r="95" spans="1:14" ht="14.5" x14ac:dyDescent="0.35">
      <c r="A95" s="417" t="s">
        <v>198</v>
      </c>
      <c r="B95" s="418"/>
      <c r="C95" s="418"/>
      <c r="D95" s="418"/>
      <c r="E95" s="418"/>
      <c r="F95" s="418"/>
      <c r="G95" s="418"/>
      <c r="H95" s="418"/>
      <c r="I95" s="418"/>
      <c r="J95" s="418"/>
      <c r="K95" s="418"/>
      <c r="L95" s="418"/>
      <c r="M95" s="420"/>
    </row>
    <row r="96" spans="1:14" ht="14.5" x14ac:dyDescent="0.35">
      <c r="A96" s="472"/>
      <c r="B96" s="405" t="s">
        <v>199</v>
      </c>
      <c r="C96" s="405"/>
      <c r="D96" s="435" t="s">
        <v>200</v>
      </c>
      <c r="E96" s="435" t="s">
        <v>201</v>
      </c>
      <c r="F96" s="475" t="s">
        <v>202</v>
      </c>
      <c r="G96" s="421" t="s">
        <v>203</v>
      </c>
      <c r="H96" s="422"/>
      <c r="I96" s="422" t="s">
        <v>204</v>
      </c>
      <c r="J96" s="422"/>
      <c r="K96" s="428">
        <v>223.47</v>
      </c>
      <c r="L96" s="428"/>
      <c r="M96" s="429"/>
      <c r="N96" s="29"/>
    </row>
    <row r="97" spans="1:14" ht="14.5" x14ac:dyDescent="0.35">
      <c r="A97" s="473"/>
      <c r="B97" s="381"/>
      <c r="C97" s="381"/>
      <c r="D97" s="378"/>
      <c r="E97" s="378"/>
      <c r="F97" s="476"/>
      <c r="G97" s="423" t="s">
        <v>203</v>
      </c>
      <c r="H97" s="424"/>
      <c r="I97" s="424" t="s">
        <v>205</v>
      </c>
      <c r="J97" s="424"/>
      <c r="K97" s="430">
        <f>3*K96</f>
        <v>670.41</v>
      </c>
      <c r="L97" s="430"/>
      <c r="M97" s="431"/>
      <c r="N97" s="29"/>
    </row>
    <row r="98" spans="1:14" ht="14.5" x14ac:dyDescent="0.35">
      <c r="A98" s="473"/>
      <c r="B98" s="381"/>
      <c r="C98" s="381"/>
      <c r="D98" s="378"/>
      <c r="E98" s="378"/>
      <c r="F98" s="476"/>
      <c r="G98" s="423" t="s">
        <v>203</v>
      </c>
      <c r="H98" s="424"/>
      <c r="I98" s="424" t="s">
        <v>206</v>
      </c>
      <c r="J98" s="424"/>
      <c r="K98" s="430">
        <f>4*K97</f>
        <v>2681.64</v>
      </c>
      <c r="L98" s="430"/>
      <c r="M98" s="431"/>
      <c r="N98" s="29"/>
    </row>
    <row r="99" spans="1:14" ht="199.5" customHeight="1" x14ac:dyDescent="0.35">
      <c r="A99" s="474"/>
      <c r="B99" s="434"/>
      <c r="C99" s="434"/>
      <c r="D99" s="436"/>
      <c r="E99" s="436"/>
      <c r="F99" s="477"/>
      <c r="G99" s="425" t="s">
        <v>203</v>
      </c>
      <c r="H99" s="426"/>
      <c r="I99" s="427" t="s">
        <v>207</v>
      </c>
      <c r="J99" s="426"/>
      <c r="K99" s="432">
        <f>5*K98</f>
        <v>13408.199999999999</v>
      </c>
      <c r="L99" s="432"/>
      <c r="M99" s="433"/>
      <c r="N99" s="29"/>
    </row>
    <row r="100" spans="1:14" ht="14.5" x14ac:dyDescent="0.35">
      <c r="A100" s="417" t="s">
        <v>8</v>
      </c>
      <c r="B100" s="418"/>
      <c r="C100" s="418"/>
      <c r="D100" s="418"/>
      <c r="E100" s="418"/>
      <c r="F100" s="418"/>
      <c r="G100" s="418"/>
      <c r="H100" s="418"/>
      <c r="I100" s="419"/>
      <c r="J100" s="418"/>
      <c r="K100" s="418"/>
      <c r="L100" s="418"/>
      <c r="M100" s="420"/>
    </row>
    <row r="101" spans="1:14" ht="14.5" x14ac:dyDescent="0.35">
      <c r="A101" s="224" t="s">
        <v>208</v>
      </c>
      <c r="B101" s="479" t="s">
        <v>209</v>
      </c>
      <c r="C101" s="479"/>
      <c r="D101" s="479"/>
      <c r="E101" s="479"/>
      <c r="F101" s="479"/>
      <c r="G101" s="479"/>
      <c r="H101" s="479"/>
      <c r="I101" s="480"/>
      <c r="J101" s="479"/>
      <c r="K101" s="479"/>
      <c r="L101" s="479"/>
      <c r="M101" s="479"/>
      <c r="N101" s="29"/>
    </row>
    <row r="102" spans="1:14" ht="14.5" customHeight="1" x14ac:dyDescent="0.35">
      <c r="A102" s="114" t="s">
        <v>210</v>
      </c>
      <c r="B102" s="414" t="s">
        <v>231</v>
      </c>
      <c r="C102" s="414"/>
      <c r="D102" s="414"/>
      <c r="E102" s="414"/>
      <c r="F102" s="414"/>
      <c r="G102" s="414"/>
      <c r="H102" s="414"/>
      <c r="I102" s="415"/>
      <c r="J102" s="414"/>
      <c r="K102" s="414"/>
      <c r="L102" s="414"/>
      <c r="M102" s="416"/>
    </row>
    <row r="103" spans="1:14" ht="14.5" customHeight="1" x14ac:dyDescent="0.35">
      <c r="A103" s="114" t="s">
        <v>211</v>
      </c>
      <c r="B103" s="414" t="s">
        <v>212</v>
      </c>
      <c r="C103" s="414"/>
      <c r="D103" s="414"/>
      <c r="E103" s="414"/>
      <c r="F103" s="414"/>
      <c r="G103" s="414"/>
      <c r="H103" s="414"/>
      <c r="I103" s="415"/>
      <c r="J103" s="414"/>
      <c r="K103" s="414"/>
      <c r="L103" s="414"/>
      <c r="M103" s="416"/>
    </row>
    <row r="104" spans="1:14" ht="14.5" x14ac:dyDescent="0.35">
      <c r="A104" s="114" t="s">
        <v>213</v>
      </c>
      <c r="B104" s="411" t="s">
        <v>214</v>
      </c>
      <c r="C104" s="411"/>
      <c r="D104" s="411"/>
      <c r="E104" s="411"/>
      <c r="F104" s="411"/>
      <c r="G104" s="411"/>
      <c r="H104" s="411"/>
      <c r="I104" s="412"/>
      <c r="J104" s="411"/>
      <c r="K104" s="411"/>
      <c r="L104" s="411"/>
      <c r="M104" s="413"/>
    </row>
    <row r="105" spans="1:14" ht="14.5" x14ac:dyDescent="0.35">
      <c r="A105" s="114" t="s">
        <v>215</v>
      </c>
      <c r="B105" s="411" t="s">
        <v>216</v>
      </c>
      <c r="C105" s="411"/>
      <c r="D105" s="411"/>
      <c r="E105" s="411"/>
      <c r="F105" s="411"/>
      <c r="G105" s="411"/>
      <c r="H105" s="411"/>
      <c r="I105" s="412"/>
      <c r="J105" s="411"/>
      <c r="K105" s="411"/>
      <c r="L105" s="411"/>
      <c r="M105" s="413"/>
    </row>
    <row r="106" spans="1:14" ht="14.5" x14ac:dyDescent="0.35">
      <c r="A106" s="114" t="s">
        <v>217</v>
      </c>
      <c r="B106" s="411" t="s">
        <v>218</v>
      </c>
      <c r="C106" s="411"/>
      <c r="D106" s="411"/>
      <c r="E106" s="411"/>
      <c r="F106" s="411"/>
      <c r="G106" s="411"/>
      <c r="H106" s="411"/>
      <c r="I106" s="412"/>
      <c r="J106" s="411"/>
      <c r="K106" s="411"/>
      <c r="L106" s="411"/>
      <c r="M106" s="413"/>
    </row>
    <row r="107" spans="1:14" ht="14.5" x14ac:dyDescent="0.35">
      <c r="A107" s="114" t="s">
        <v>219</v>
      </c>
      <c r="B107" s="411" t="s">
        <v>220</v>
      </c>
      <c r="C107" s="411"/>
      <c r="D107" s="411"/>
      <c r="E107" s="411"/>
      <c r="F107" s="411"/>
      <c r="G107" s="411"/>
      <c r="H107" s="411"/>
      <c r="I107" s="412"/>
      <c r="J107" s="411"/>
      <c r="K107" s="411"/>
      <c r="L107" s="411"/>
      <c r="M107" s="413"/>
    </row>
    <row r="108" spans="1:14" ht="14.5" x14ac:dyDescent="0.35">
      <c r="A108" s="114" t="s">
        <v>221</v>
      </c>
      <c r="B108" s="411" t="s">
        <v>222</v>
      </c>
      <c r="C108" s="411"/>
      <c r="D108" s="411"/>
      <c r="E108" s="411"/>
      <c r="F108" s="411"/>
      <c r="G108" s="411"/>
      <c r="H108" s="411"/>
      <c r="I108" s="412"/>
      <c r="J108" s="411"/>
      <c r="K108" s="411"/>
      <c r="L108" s="411"/>
      <c r="M108" s="470"/>
      <c r="N108" s="115"/>
    </row>
    <row r="109" spans="1:14" ht="14.5" x14ac:dyDescent="0.35">
      <c r="A109" s="114" t="s">
        <v>223</v>
      </c>
      <c r="B109" s="411" t="s">
        <v>224</v>
      </c>
      <c r="C109" s="411"/>
      <c r="D109" s="411"/>
      <c r="E109" s="411"/>
      <c r="F109" s="411"/>
      <c r="G109" s="411"/>
      <c r="H109" s="411"/>
      <c r="I109" s="412"/>
      <c r="J109" s="411"/>
      <c r="K109" s="411"/>
      <c r="L109" s="411"/>
      <c r="M109" s="411"/>
      <c r="N109" s="115"/>
    </row>
    <row r="110" spans="1:14" ht="14.5" x14ac:dyDescent="0.35">
      <c r="A110" s="114" t="s">
        <v>225</v>
      </c>
      <c r="B110" s="411" t="s">
        <v>226</v>
      </c>
      <c r="C110" s="411"/>
      <c r="D110" s="411"/>
      <c r="E110" s="411"/>
      <c r="F110" s="411"/>
      <c r="G110" s="411"/>
      <c r="H110" s="411"/>
      <c r="I110" s="412"/>
      <c r="J110" s="411"/>
      <c r="K110" s="411"/>
      <c r="L110" s="411"/>
      <c r="M110" s="413"/>
    </row>
    <row r="111" spans="1:14" ht="14.5" x14ac:dyDescent="0.35">
      <c r="A111" s="114" t="s">
        <v>227</v>
      </c>
      <c r="B111" s="414" t="s">
        <v>228</v>
      </c>
      <c r="C111" s="414"/>
      <c r="D111" s="414"/>
      <c r="E111" s="414"/>
      <c r="F111" s="414"/>
      <c r="G111" s="414"/>
      <c r="H111" s="414"/>
      <c r="I111" s="415"/>
      <c r="J111" s="414"/>
      <c r="K111" s="414"/>
      <c r="L111" s="414"/>
      <c r="M111" s="416"/>
    </row>
    <row r="112" spans="1:14" thickBot="1" x14ac:dyDescent="0.4">
      <c r="A112" s="225" t="s">
        <v>229</v>
      </c>
      <c r="B112" s="466" t="s">
        <v>230</v>
      </c>
      <c r="C112" s="466"/>
      <c r="D112" s="466"/>
      <c r="E112" s="466"/>
      <c r="F112" s="466"/>
      <c r="G112" s="466"/>
      <c r="H112" s="466"/>
      <c r="I112" s="467"/>
      <c r="J112" s="466"/>
      <c r="K112" s="466"/>
      <c r="L112" s="466"/>
      <c r="M112" s="468"/>
    </row>
    <row r="113" spans="1:13" ht="14.5" x14ac:dyDescent="0.35">
      <c r="A113" s="116"/>
      <c r="B113" s="111"/>
      <c r="C113" s="111"/>
      <c r="D113" s="111"/>
      <c r="E113" s="111"/>
      <c r="F113" s="111"/>
      <c r="G113" s="111"/>
      <c r="H113" s="133"/>
      <c r="I113" s="287"/>
      <c r="J113" s="111"/>
      <c r="K113" s="111"/>
      <c r="L113" s="111"/>
      <c r="M113" s="111"/>
    </row>
  </sheetData>
  <sheetProtection algorithmName="SHA-512" hashValue="IUd2y5OfmZ4DRZ/IWKLrm+DBGZVtF9HLuLzE0O1Avk0cfHvwJ6nTvGwSstvgD/gy2AVfRJygwxS9mY7sIj1Cqw==" saltValue="DcL9hcpwbylq+WMnCrZLrA==" spinCount="100000" sheet="1" objects="1" scenarios="1"/>
  <mergeCells count="107">
    <mergeCell ref="D29:D35"/>
    <mergeCell ref="E22:E28"/>
    <mergeCell ref="B101:M101"/>
    <mergeCell ref="B80:C80"/>
    <mergeCell ref="D80:M80"/>
    <mergeCell ref="E29:E35"/>
    <mergeCell ref="C36:C41"/>
    <mergeCell ref="B50:B53"/>
    <mergeCell ref="B43:C43"/>
    <mergeCell ref="B46:C49"/>
    <mergeCell ref="G93:J93"/>
    <mergeCell ref="G94:J94"/>
    <mergeCell ref="C54:C57"/>
    <mergeCell ref="G88:H88"/>
    <mergeCell ref="G89:H89"/>
    <mergeCell ref="G90:H90"/>
    <mergeCell ref="G91:H91"/>
    <mergeCell ref="A83:M83"/>
    <mergeCell ref="A63:M63"/>
    <mergeCell ref="B86:C86"/>
    <mergeCell ref="B84:C85"/>
    <mergeCell ref="D84:D85"/>
    <mergeCell ref="B54:B61"/>
    <mergeCell ref="D64:D70"/>
    <mergeCell ref="B112:M112"/>
    <mergeCell ref="B105:M105"/>
    <mergeCell ref="B106:M106"/>
    <mergeCell ref="B107:M107"/>
    <mergeCell ref="B110:M110"/>
    <mergeCell ref="D71:D74"/>
    <mergeCell ref="E71:E74"/>
    <mergeCell ref="F71:F74"/>
    <mergeCell ref="B71:C74"/>
    <mergeCell ref="B75:C76"/>
    <mergeCell ref="B108:M108"/>
    <mergeCell ref="A87:M87"/>
    <mergeCell ref="B111:M111"/>
    <mergeCell ref="A81:M81"/>
    <mergeCell ref="F75:F76"/>
    <mergeCell ref="D77:D78"/>
    <mergeCell ref="A96:A99"/>
    <mergeCell ref="E96:E99"/>
    <mergeCell ref="F96:F99"/>
    <mergeCell ref="B109:M109"/>
    <mergeCell ref="B103:M103"/>
    <mergeCell ref="G98:H98"/>
    <mergeCell ref="I98:J98"/>
    <mergeCell ref="K98:M98"/>
    <mergeCell ref="A2:M2"/>
    <mergeCell ref="A3:M3"/>
    <mergeCell ref="E7:E16"/>
    <mergeCell ref="D7:D16"/>
    <mergeCell ref="F7:F8"/>
    <mergeCell ref="I4:M4"/>
    <mergeCell ref="F9:F16"/>
    <mergeCell ref="C50:C51"/>
    <mergeCell ref="D50:D51"/>
    <mergeCell ref="B18:C18"/>
    <mergeCell ref="D36:D41"/>
    <mergeCell ref="A45:M45"/>
    <mergeCell ref="G21:M21"/>
    <mergeCell ref="D46:D49"/>
    <mergeCell ref="E46:E49"/>
    <mergeCell ref="E50:E53"/>
    <mergeCell ref="A6:M6"/>
    <mergeCell ref="B17:C17"/>
    <mergeCell ref="C22:C28"/>
    <mergeCell ref="D22:D28"/>
    <mergeCell ref="C29:C35"/>
    <mergeCell ref="F36:F38"/>
    <mergeCell ref="F39:F41"/>
    <mergeCell ref="E36:E41"/>
    <mergeCell ref="A1:M1"/>
    <mergeCell ref="B104:M104"/>
    <mergeCell ref="B102:M102"/>
    <mergeCell ref="A100:M100"/>
    <mergeCell ref="B79:C79"/>
    <mergeCell ref="A95:M95"/>
    <mergeCell ref="G96:H96"/>
    <mergeCell ref="G97:H97"/>
    <mergeCell ref="G99:H99"/>
    <mergeCell ref="I97:J97"/>
    <mergeCell ref="I99:J99"/>
    <mergeCell ref="I96:J96"/>
    <mergeCell ref="K96:M96"/>
    <mergeCell ref="K97:M97"/>
    <mergeCell ref="K99:M99"/>
    <mergeCell ref="B96:C99"/>
    <mergeCell ref="D96:D99"/>
    <mergeCell ref="K92:M92"/>
    <mergeCell ref="K93:M93"/>
    <mergeCell ref="K94:M94"/>
    <mergeCell ref="D54:D57"/>
    <mergeCell ref="B7:C16"/>
    <mergeCell ref="B20:C20"/>
    <mergeCell ref="G92:J92"/>
    <mergeCell ref="F55:F58"/>
    <mergeCell ref="B64:C70"/>
    <mergeCell ref="E64:E70"/>
    <mergeCell ref="F64:F70"/>
    <mergeCell ref="A82:D82"/>
    <mergeCell ref="E82:M82"/>
    <mergeCell ref="B77:C78"/>
    <mergeCell ref="D75:D76"/>
    <mergeCell ref="E75:E76"/>
    <mergeCell ref="E77:E78"/>
    <mergeCell ref="F77:F78"/>
  </mergeCells>
  <dataValidations count="5">
    <dataValidation type="list" allowBlank="1" showInputMessage="1" showErrorMessage="1" errorTitle="Ungültige Auswahl" error="Bitte wählen Sie nur „Ja“, „Nein“ oder „Optional“ aus der Liste. Freie Eingaben sind nur in den dafür vorgegebenen Feldern erlaubt." promptTitle="Auswahl erforderlich" sqref="H48 H34 H17:H18 H50:H53" xr:uid="{2BCC23E4-8A3F-4919-A2F4-2858A41023D6}">
      <formula1>"Ja, Nein, Optional"</formula1>
    </dataValidation>
    <dataValidation type="list" allowBlank="1" showInputMessage="1" showErrorMessage="1" errorTitle="Ungültige Auswahl" error="Bitte wählen Sie nur „Ja“, „Nein“ oder „Optional“ aus der Liste. Freie Eingaben sind nur in den dafür vorgegebenen Feldern erlaubt." promptTitle="Auswahl erforderlich" prompt="Wählen Sie aus, ob das Modul / die Funktion / die Leistung im Angebot enthalten (Ja), nicht enthalten (Nein) oder eine optionale Komponente (optional) ist. Für &quot;nein&quot; und &quot;optional&quot; sind entsprechende Preise rechts anzugeben." sqref="H9" xr:uid="{9354EE31-B5CB-4A24-9B20-A414BD91C298}">
      <formula1>"Ja, Nein, Optional"</formula1>
    </dataValidation>
    <dataValidation type="list" allowBlank="1" showInputMessage="1" showErrorMessage="1" errorTitle="Ungültige Auswahl" error="Bitte wählen Sie nur KEINE Integration aus. " promptTitle="KEINE Integration" prompt="Bitte angeben, wenn keine KIM-Integration vorhanden ist." sqref="H58" xr:uid="{0AA05424-DE55-4255-A3A1-C1B50B38AE5C}">
      <formula1>"keine Integration"</formula1>
    </dataValidation>
    <dataValidation type="list" allowBlank="1" showInputMessage="1" showErrorMessage="1" errorTitle="Ungültige Auswahl" error="Bitte wählen Sie nur „Ja“, „Nein“ oder „Optional“ aus der Liste. Freie Eingaben sind nur in den dafür vorgegebenen Feldern erlaubt." sqref="H11:H16" xr:uid="{038114F0-1BF0-41C8-BD0D-EE3B13AC175A}">
      <formula1>"Ja, Nein"</formula1>
    </dataValidation>
    <dataValidation type="list" allowBlank="1" showInputMessage="1" showErrorMessage="1" errorTitle="Falsche Eingabe" error="Bitte wählen Sie nur „Ja“, „Nein“ oder „Optional“ aus der Liste. Freie Eingaben sind nur in den dafür vorgegebenen Feldern erlaubt." sqref="H23 H26:H28 H31:H32 H37 H39:H41 H43:H44 H55:H57 H78 H70 H74 H76 H60:H61" xr:uid="{06FA4072-9394-42D3-B964-BE0902AD357D}">
      <formula1>"Ja, Nein"</formula1>
    </dataValidation>
  </dataValidations>
  <hyperlinks>
    <hyperlink ref="F7" r:id="rId1" xr:uid="{3DA51777-0D90-4760-B52F-DF4D3E628922}"/>
    <hyperlink ref="F20" r:id="rId2" xr:uid="{06AF1B14-9248-4AAE-818A-6450C833627B}"/>
    <hyperlink ref="F44" r:id="rId3" xr:uid="{D144AC53-72CF-4060-BE2A-84D1837A7E84}"/>
    <hyperlink ref="F7:F8" r:id="rId4" location="c2946" display="https://fachportal.gematik.de/Kartenterminals" xr:uid="{1C221607-B57D-426E-A21C-BE9F3041A608}"/>
    <hyperlink ref="F46" r:id="rId5" location="c3313" xr:uid="{40DF1230-7372-43CC-AAF2-99B29A2BC627}"/>
    <hyperlink ref="D50" r:id="rId6" xr:uid="{5DB8770F-75F6-498C-B77C-2A73687604B6}"/>
    <hyperlink ref="F96" r:id="rId7" xr:uid="{752061CB-5600-4256-BC1B-8655750289E2}"/>
    <hyperlink ref="F36" r:id="rId8" xr:uid="{D0E3F647-ADC9-4B21-AB85-0F900471A529}"/>
    <hyperlink ref="F39:F41" r:id="rId9" location="c2946" display="https://fachportal.gematik.de/TI-Gateway-Zulassung" xr:uid="{FC2AC825-7DC3-41BA-9E0C-62E3728F190E}"/>
    <hyperlink ref="F47" r:id="rId10" location="c3313" xr:uid="{5D1EEE5F-B651-42AB-943B-277E962149C4}"/>
    <hyperlink ref="F55" r:id="rId11" display="https://www.ti-score.de/" xr:uid="{185C113A-6706-45CD-94A4-1109D3A91004}"/>
    <hyperlink ref="F79" r:id="rId12" display="https://www.gematik.de/anwendungen/ti-messenger" xr:uid="{DC449209-00A5-426F-AFDE-387FAB2BDC13}"/>
  </hyperlinks>
  <pageMargins left="0.70866141732283472" right="0.70866141732283472" top="1.1811023622047245" bottom="0.78740157480314965" header="0.39370078740157483" footer="0.31496062992125984"/>
  <pageSetup paperSize="8" scale="73" fitToHeight="0" orientation="landscape" horizontalDpi="300" r:id="rId13"/>
  <headerFooter>
    <oddHeader>&amp;L&amp;"-,Fett"&amp;12&amp;G&amp;C&amp;"-,Fett"&amp;22TI-Standardangebot
&amp;11Version 3.0&amp;"-,Standard"&amp;8
&amp;10erstellt durch FINSOZ e.V. - fachlich-inhaltlich abgestimmt mit der AG Digitalisierung in der Pflege der BAGFW&amp;R&amp;G</oddHeader>
    <oddFooter>&amp;LFINSOZ e.V. und BAGFW&amp;C
Version 3.0&amp;RFebruar 2025</oddFooter>
  </headerFooter>
  <legacyDrawingHF r:id="rId14"/>
</worksheet>
</file>

<file path=docMetadata/LabelInfo.xml><?xml version="1.0" encoding="utf-8"?>
<clbl:labelList xmlns:clbl="http://schemas.microsoft.com/office/2020/mipLabelMetadata">
  <clbl:label id="{fbf47bbe-a0a2-4c04-9ba4-22f94012202d}" enabled="1" method="Standard" siteId="{69602cf4-a76e-4265-955f-03c329c50608}"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Erklärungsblatt</vt:lpstr>
      <vt:lpstr>eHBA und SMC-B</vt:lpstr>
      <vt:lpstr>Standardangebot</vt:lpstr>
      <vt:lpstr>'eHBA und SMC-B'!Druckbereich</vt:lpstr>
      <vt:lpstr>Standardangebot!Druckbereich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Dietmar Wolff</dc:creator>
  <cp:keywords/>
  <dc:description/>
  <cp:lastModifiedBy>Nele Stock</cp:lastModifiedBy>
  <cp:revision/>
  <cp:lastPrinted>2025-02-13T11:51:18Z</cp:lastPrinted>
  <dcterms:created xsi:type="dcterms:W3CDTF">2024-11-09T16:04:18Z</dcterms:created>
  <dcterms:modified xsi:type="dcterms:W3CDTF">2025-02-13T12:00:02Z</dcterms:modified>
  <cp:category/>
  <cp:contentStatus/>
</cp:coreProperties>
</file>